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E022366\Downloads\"/>
    </mc:Choice>
  </mc:AlternateContent>
  <xr:revisionPtr revIDLastSave="0" documentId="13_ncr:1_{00B1333B-B84F-47D6-AF53-DF645A66ECC7}" xr6:coauthVersionLast="47" xr6:coauthVersionMax="47" xr10:uidLastSave="{00000000-0000-0000-0000-000000000000}"/>
  <bookViews>
    <workbookView xWindow="-120" yWindow="-120" windowWidth="20730" windowHeight="11160" xr2:uid="{00000000-000D-0000-FFFF-FFFF00000000}"/>
  </bookViews>
  <sheets>
    <sheet name="Royalty Interest Instructions" sheetId="7" r:id="rId1"/>
    <sheet name="Royalty - Vertical" sheetId="4" r:id="rId2"/>
    <sheet name="Royalty - Horizontal"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1" i="6" l="1"/>
  <c r="H41" i="6" s="1"/>
  <c r="E22" i="6"/>
  <c r="C22" i="6"/>
  <c r="E21" i="6"/>
  <c r="A21" i="6"/>
  <c r="C21" i="6" s="1"/>
  <c r="E20" i="6"/>
  <c r="C20" i="6"/>
  <c r="D20" i="6" s="1"/>
  <c r="B20" i="6"/>
  <c r="H40" i="6" l="1"/>
  <c r="H43" i="6"/>
  <c r="H36" i="6"/>
  <c r="H42" i="6"/>
  <c r="H35" i="6"/>
  <c r="H32" i="6"/>
  <c r="H50" i="6"/>
  <c r="H28" i="6"/>
  <c r="H27" i="6"/>
  <c r="H20" i="6"/>
  <c r="H33" i="6"/>
  <c r="H25" i="6"/>
  <c r="H48" i="6"/>
  <c r="H24" i="6"/>
  <c r="H39" i="6"/>
  <c r="H46" i="6"/>
  <c r="H38" i="6"/>
  <c r="H30" i="6"/>
  <c r="H22" i="6"/>
  <c r="H45" i="6"/>
  <c r="H47" i="6"/>
  <c r="H31" i="6"/>
  <c r="H23" i="6"/>
  <c r="H37" i="6"/>
  <c r="H29" i="6"/>
  <c r="H21" i="6"/>
  <c r="H44" i="6"/>
  <c r="H34" i="6"/>
  <c r="H26" i="6"/>
  <c r="H49" i="6"/>
  <c r="D21" i="6"/>
  <c r="F20" i="6"/>
  <c r="G20" i="6" s="1"/>
  <c r="A22" i="6"/>
  <c r="B21" i="6"/>
  <c r="E23" i="6" l="1"/>
  <c r="B22" i="6"/>
  <c r="A23" i="6"/>
  <c r="D22" i="6"/>
  <c r="F21" i="6"/>
  <c r="G21" i="6" s="1"/>
  <c r="F22" i="6" l="1"/>
  <c r="G22" i="6" s="1"/>
  <c r="E24" i="6"/>
  <c r="C23" i="6"/>
  <c r="D23" i="6" s="1"/>
  <c r="B23" i="6"/>
  <c r="A24" i="6"/>
  <c r="F23" i="6" l="1"/>
  <c r="G23" i="6" s="1"/>
  <c r="E25" i="6"/>
  <c r="C24" i="6"/>
  <c r="D24" i="6" s="1"/>
  <c r="B24" i="6"/>
  <c r="A25" i="6"/>
  <c r="F24" i="6" l="1"/>
  <c r="G24" i="6" s="1"/>
  <c r="A26" i="6"/>
  <c r="C25" i="6"/>
  <c r="D25" i="6" s="1"/>
  <c r="E26" i="6"/>
  <c r="B25" i="6"/>
  <c r="F25" i="6" l="1"/>
  <c r="G25" i="6" s="1"/>
  <c r="A27" i="6"/>
  <c r="E27" i="6"/>
  <c r="C26" i="6"/>
  <c r="D26" i="6" s="1"/>
  <c r="B26" i="6"/>
  <c r="F26" i="6" l="1"/>
  <c r="G26" i="6" s="1"/>
  <c r="B27" i="6"/>
  <c r="A28" i="6"/>
  <c r="E28" i="6"/>
  <c r="C27" i="6"/>
  <c r="D27" i="6" s="1"/>
  <c r="F27" i="6" l="1"/>
  <c r="G27" i="6" s="1"/>
  <c r="C28" i="6"/>
  <c r="D28" i="6" s="1"/>
  <c r="B28" i="6"/>
  <c r="A29" i="6"/>
  <c r="E29" i="6"/>
  <c r="F28" i="6" l="1"/>
  <c r="G28" i="6" s="1"/>
  <c r="E30" i="6"/>
  <c r="C29" i="6"/>
  <c r="D29" i="6" s="1"/>
  <c r="B29" i="6"/>
  <c r="A30" i="6"/>
  <c r="F29" i="6" l="1"/>
  <c r="G29" i="6" s="1"/>
  <c r="E31" i="6"/>
  <c r="A31" i="6"/>
  <c r="C30" i="6"/>
  <c r="D30" i="6" s="1"/>
  <c r="B30" i="6"/>
  <c r="F30" i="6" l="1"/>
  <c r="G30" i="6" s="1"/>
  <c r="E32" i="6"/>
  <c r="C31" i="6"/>
  <c r="D31" i="6" s="1"/>
  <c r="B31" i="6"/>
  <c r="A32" i="6"/>
  <c r="F31" i="6" l="1"/>
  <c r="G31" i="6" s="1"/>
  <c r="E33" i="6"/>
  <c r="C32" i="6"/>
  <c r="D32" i="6" s="1"/>
  <c r="A33" i="6"/>
  <c r="B32" i="6"/>
  <c r="F32" i="6" l="1"/>
  <c r="G32" i="6" s="1"/>
  <c r="A34" i="6"/>
  <c r="E34" i="6"/>
  <c r="C33" i="6"/>
  <c r="D33" i="6" s="1"/>
  <c r="B33" i="6"/>
  <c r="F33" i="6" l="1"/>
  <c r="G33" i="6" s="1"/>
  <c r="A35" i="6"/>
  <c r="C34" i="6"/>
  <c r="D34" i="6" s="1"/>
  <c r="E35" i="6"/>
  <c r="B34" i="6"/>
  <c r="F34" i="6" l="1"/>
  <c r="G34" i="6" s="1"/>
  <c r="B35" i="6"/>
  <c r="A36" i="6"/>
  <c r="E36" i="6"/>
  <c r="C35" i="6"/>
  <c r="D35" i="6" s="1"/>
  <c r="F35" i="6" l="1"/>
  <c r="G35" i="6" s="1"/>
  <c r="C36" i="6"/>
  <c r="D36" i="6" s="1"/>
  <c r="B36" i="6"/>
  <c r="A37" i="6"/>
  <c r="E37" i="6"/>
  <c r="E38" i="6" l="1"/>
  <c r="C37" i="6"/>
  <c r="D37" i="6" s="1"/>
  <c r="B37" i="6"/>
  <c r="A38" i="6"/>
  <c r="F36" i="6"/>
  <c r="G36" i="6" s="1"/>
  <c r="F37" i="6" l="1"/>
  <c r="G37" i="6" s="1"/>
  <c r="E39" i="6"/>
  <c r="A39" i="6"/>
  <c r="C38" i="6"/>
  <c r="D38" i="6" s="1"/>
  <c r="B38" i="6"/>
  <c r="F38" i="6" l="1"/>
  <c r="G38" i="6" s="1"/>
  <c r="E40" i="6"/>
  <c r="C39" i="6"/>
  <c r="D39" i="6" s="1"/>
  <c r="B39" i="6"/>
  <c r="A40" i="6"/>
  <c r="F39" i="6" l="1"/>
  <c r="G39" i="6" s="1"/>
  <c r="E41" i="6"/>
  <c r="B40" i="6"/>
  <c r="C40" i="6"/>
  <c r="D40" i="6" s="1"/>
  <c r="A41" i="6"/>
  <c r="F40" i="6" l="1"/>
  <c r="G40" i="6" s="1"/>
  <c r="A42" i="6"/>
  <c r="C41" i="6"/>
  <c r="D41" i="6" s="1"/>
  <c r="E42" i="6"/>
  <c r="B41" i="6"/>
  <c r="F41" i="6" l="1"/>
  <c r="G41" i="6" s="1"/>
  <c r="A43" i="6"/>
  <c r="C42" i="6"/>
  <c r="D42" i="6" s="1"/>
  <c r="B42" i="6"/>
  <c r="E43" i="6"/>
  <c r="F42" i="6" l="1"/>
  <c r="G42" i="6" s="1"/>
  <c r="B43" i="6"/>
  <c r="A44" i="6"/>
  <c r="E44" i="6"/>
  <c r="C43" i="6"/>
  <c r="D43" i="6" s="1"/>
  <c r="F43" i="6" l="1"/>
  <c r="G43" i="6" s="1"/>
  <c r="C44" i="6"/>
  <c r="D44" i="6" s="1"/>
  <c r="B44" i="6"/>
  <c r="A45" i="6"/>
  <c r="E45" i="6"/>
  <c r="F44" i="6" l="1"/>
  <c r="G44" i="6" s="1"/>
  <c r="E46" i="6"/>
  <c r="C45" i="6"/>
  <c r="D45" i="6" s="1"/>
  <c r="B45" i="6"/>
  <c r="A46" i="6"/>
  <c r="F45" i="6" l="1"/>
  <c r="G45" i="6" s="1"/>
  <c r="E47" i="6"/>
  <c r="C46" i="6"/>
  <c r="D46" i="6" s="1"/>
  <c r="A47" i="6"/>
  <c r="B46" i="6"/>
  <c r="F46" i="6" l="1"/>
  <c r="G46" i="6" s="1"/>
  <c r="E48" i="6"/>
  <c r="C47" i="6"/>
  <c r="D47" i="6" s="1"/>
  <c r="B47" i="6"/>
  <c r="A48" i="6"/>
  <c r="F47" i="6" l="1"/>
  <c r="G47" i="6" s="1"/>
  <c r="E49" i="6"/>
  <c r="B48" i="6"/>
  <c r="C48" i="6"/>
  <c r="D48" i="6" s="1"/>
  <c r="A49" i="6"/>
  <c r="F48" i="6" l="1"/>
  <c r="G48" i="6" s="1"/>
  <c r="C49" i="6"/>
  <c r="D49" i="6" s="1"/>
  <c r="F49" i="6" s="1"/>
  <c r="B49" i="6"/>
  <c r="G49" i="6" l="1"/>
  <c r="G50" i="6" s="1"/>
  <c r="C3" i="6" s="1"/>
  <c r="A50" i="4" l="1"/>
  <c r="B50" i="4" s="1"/>
  <c r="D50" i="4"/>
  <c r="B22" i="4"/>
  <c r="D21" i="4"/>
  <c r="A21" i="4"/>
  <c r="D20" i="4"/>
  <c r="B20" i="4"/>
  <c r="A51" i="4" l="1"/>
  <c r="D51" i="4"/>
  <c r="C20" i="4"/>
  <c r="A22" i="4"/>
  <c r="D23" i="4" s="1"/>
  <c r="D22" i="4"/>
  <c r="B21" i="4"/>
  <c r="A52" i="4" l="1"/>
  <c r="D52" i="4"/>
  <c r="B51" i="4"/>
  <c r="A23" i="4"/>
  <c r="B23" i="4" s="1"/>
  <c r="E20" i="4"/>
  <c r="G20" i="4" s="1"/>
  <c r="C21" i="4"/>
  <c r="A53" i="4" l="1"/>
  <c r="B52" i="4"/>
  <c r="D53" i="4"/>
  <c r="H20" i="4"/>
  <c r="A24" i="4"/>
  <c r="D25" i="4" s="1"/>
  <c r="D24" i="4"/>
  <c r="F20" i="4"/>
  <c r="C22" i="4"/>
  <c r="E21" i="4"/>
  <c r="G21" i="4" s="1"/>
  <c r="A54" i="4" l="1"/>
  <c r="B53" i="4"/>
  <c r="D54" i="4"/>
  <c r="H21" i="4"/>
  <c r="A25" i="4"/>
  <c r="B24" i="4"/>
  <c r="F21" i="4"/>
  <c r="C23" i="4"/>
  <c r="E22" i="4"/>
  <c r="G22" i="4" s="1"/>
  <c r="B54" i="4" l="1"/>
  <c r="D55" i="4"/>
  <c r="A55" i="4"/>
  <c r="H22" i="4"/>
  <c r="A26" i="4"/>
  <c r="D26" i="4"/>
  <c r="B25" i="4"/>
  <c r="E23" i="4"/>
  <c r="G23" i="4" s="1"/>
  <c r="C24" i="4"/>
  <c r="F22" i="4"/>
  <c r="B55" i="4" l="1"/>
  <c r="A56" i="4"/>
  <c r="B56" i="4" s="1"/>
  <c r="D56" i="4"/>
  <c r="H23" i="4"/>
  <c r="D27" i="4"/>
  <c r="B26" i="4"/>
  <c r="A27" i="4"/>
  <c r="F23" i="4"/>
  <c r="E24" i="4"/>
  <c r="G24" i="4" s="1"/>
  <c r="C25" i="4"/>
  <c r="H24" i="4" l="1"/>
  <c r="A28" i="4"/>
  <c r="B27" i="4"/>
  <c r="D28" i="4"/>
  <c r="F24" i="4"/>
  <c r="E25" i="4"/>
  <c r="G25" i="4" s="1"/>
  <c r="C26" i="4"/>
  <c r="H25" i="4" l="1"/>
  <c r="D29" i="4"/>
  <c r="A29" i="4"/>
  <c r="B28" i="4"/>
  <c r="F25" i="4"/>
  <c r="C27" i="4"/>
  <c r="E26" i="4"/>
  <c r="G26" i="4" s="1"/>
  <c r="H26" i="4" l="1"/>
  <c r="A30" i="4"/>
  <c r="B29" i="4"/>
  <c r="D30" i="4"/>
  <c r="F26" i="4"/>
  <c r="C28" i="4"/>
  <c r="E27" i="4"/>
  <c r="B30" i="4" l="1"/>
  <c r="D31" i="4"/>
  <c r="A31" i="4"/>
  <c r="F27" i="4"/>
  <c r="G27" i="4"/>
  <c r="E28" i="4"/>
  <c r="C29" i="4"/>
  <c r="H27" i="4" l="1"/>
  <c r="A32" i="4"/>
  <c r="D32" i="4"/>
  <c r="B31" i="4"/>
  <c r="F28" i="4"/>
  <c r="G28" i="4"/>
  <c r="C30" i="4"/>
  <c r="E29" i="4"/>
  <c r="H28" i="4" l="1"/>
  <c r="D33" i="4"/>
  <c r="B32" i="4"/>
  <c r="A33" i="4"/>
  <c r="F29" i="4"/>
  <c r="G29" i="4"/>
  <c r="C31" i="4"/>
  <c r="E30" i="4"/>
  <c r="H29" i="4" l="1"/>
  <c r="B33" i="4"/>
  <c r="A34" i="4"/>
  <c r="D34" i="4"/>
  <c r="F30" i="4"/>
  <c r="G30" i="4"/>
  <c r="E31" i="4"/>
  <c r="C32" i="4"/>
  <c r="H30" i="4" l="1"/>
  <c r="A35" i="4"/>
  <c r="B34" i="4"/>
  <c r="D35" i="4"/>
  <c r="F31" i="4"/>
  <c r="G31" i="4"/>
  <c r="E32" i="4"/>
  <c r="C33" i="4"/>
  <c r="H31" i="4" l="1"/>
  <c r="D36" i="4"/>
  <c r="A36" i="4"/>
  <c r="B35" i="4"/>
  <c r="F32" i="4"/>
  <c r="G32" i="4"/>
  <c r="C34" i="4"/>
  <c r="E33" i="4"/>
  <c r="H32" i="4" l="1"/>
  <c r="A37" i="4"/>
  <c r="D37" i="4"/>
  <c r="B36" i="4"/>
  <c r="F33" i="4"/>
  <c r="G33" i="4"/>
  <c r="C35" i="4"/>
  <c r="E34" i="4"/>
  <c r="H33" i="4" l="1"/>
  <c r="D38" i="4"/>
  <c r="A38" i="4"/>
  <c r="B37" i="4"/>
  <c r="F34" i="4"/>
  <c r="G34" i="4"/>
  <c r="E35" i="4"/>
  <c r="C36" i="4"/>
  <c r="H34" i="4" l="1"/>
  <c r="B38" i="4"/>
  <c r="D39" i="4"/>
  <c r="A39" i="4"/>
  <c r="F35" i="4"/>
  <c r="G35" i="4"/>
  <c r="E36" i="4"/>
  <c r="C37" i="4"/>
  <c r="H35" i="4" l="1"/>
  <c r="B39" i="4"/>
  <c r="D40" i="4"/>
  <c r="A40" i="4"/>
  <c r="F36" i="4"/>
  <c r="G36" i="4"/>
  <c r="E37" i="4"/>
  <c r="C38" i="4"/>
  <c r="H36" i="4" l="1"/>
  <c r="B40" i="4"/>
  <c r="D41" i="4"/>
  <c r="A41" i="4"/>
  <c r="F37" i="4"/>
  <c r="G37" i="4"/>
  <c r="C39" i="4"/>
  <c r="E38" i="4"/>
  <c r="H37" i="4" l="1"/>
  <c r="B41" i="4"/>
  <c r="D42" i="4"/>
  <c r="A42" i="4"/>
  <c r="F38" i="4"/>
  <c r="G38" i="4"/>
  <c r="E39" i="4"/>
  <c r="C40" i="4"/>
  <c r="H38" i="4" l="1"/>
  <c r="A43" i="4"/>
  <c r="D43" i="4"/>
  <c r="B42" i="4"/>
  <c r="F39" i="4"/>
  <c r="G39" i="4"/>
  <c r="E40" i="4"/>
  <c r="C41" i="4"/>
  <c r="H39" i="4" l="1"/>
  <c r="B43" i="4"/>
  <c r="D44" i="4"/>
  <c r="A44" i="4"/>
  <c r="F40" i="4"/>
  <c r="G40" i="4"/>
  <c r="E41" i="4"/>
  <c r="C42" i="4"/>
  <c r="H40" i="4" l="1"/>
  <c r="D45" i="4"/>
  <c r="A45" i="4"/>
  <c r="B44" i="4"/>
  <c r="F41" i="4"/>
  <c r="G41" i="4"/>
  <c r="C43" i="4"/>
  <c r="E42" i="4"/>
  <c r="H41" i="4" l="1"/>
  <c r="A46" i="4"/>
  <c r="B45" i="4"/>
  <c r="D46" i="4"/>
  <c r="F42" i="4"/>
  <c r="G42" i="4"/>
  <c r="C44" i="4"/>
  <c r="E43" i="4"/>
  <c r="H42" i="4" l="1"/>
  <c r="D47" i="4"/>
  <c r="B46" i="4"/>
  <c r="A47" i="4"/>
  <c r="F43" i="4"/>
  <c r="G43" i="4"/>
  <c r="E44" i="4"/>
  <c r="G44" i="4" s="1"/>
  <c r="C45" i="4"/>
  <c r="H44" i="4" l="1"/>
  <c r="H43" i="4"/>
  <c r="F44" i="4"/>
  <c r="B47" i="4"/>
  <c r="D48" i="4"/>
  <c r="A48" i="4"/>
  <c r="C46" i="4"/>
  <c r="E45" i="4"/>
  <c r="D49" i="4" l="1"/>
  <c r="A49" i="4"/>
  <c r="B48" i="4"/>
  <c r="F45" i="4"/>
  <c r="G45" i="4"/>
  <c r="H45" i="4" s="1"/>
  <c r="C47" i="4"/>
  <c r="E46" i="4"/>
  <c r="B49" i="4" l="1"/>
  <c r="F46" i="4"/>
  <c r="G46" i="4"/>
  <c r="E47" i="4"/>
  <c r="C48" i="4"/>
  <c r="H46" i="4" l="1"/>
  <c r="F47" i="4"/>
  <c r="G47" i="4"/>
  <c r="E48" i="4"/>
  <c r="C49" i="4"/>
  <c r="C50" i="4" s="1"/>
  <c r="E50" i="4" l="1"/>
  <c r="C51" i="4"/>
  <c r="H47" i="4"/>
  <c r="F48" i="4"/>
  <c r="G48" i="4"/>
  <c r="E49" i="4"/>
  <c r="E51" i="4" l="1"/>
  <c r="C52" i="4"/>
  <c r="H48" i="4"/>
  <c r="G50" i="4"/>
  <c r="F49" i="4"/>
  <c r="F50" i="4" s="1"/>
  <c r="G49" i="4"/>
  <c r="C53" i="4" l="1"/>
  <c r="E52" i="4"/>
  <c r="F51" i="4"/>
  <c r="H49" i="4"/>
  <c r="H50" i="4"/>
  <c r="F52" i="4" l="1"/>
  <c r="E53" i="4"/>
  <c r="C54" i="4"/>
  <c r="G51" i="4"/>
  <c r="E54" i="4" l="1"/>
  <c r="C55" i="4"/>
  <c r="F53" i="4"/>
  <c r="H51" i="4"/>
  <c r="G53" i="4"/>
  <c r="G52" i="4"/>
  <c r="H52" i="4" s="1"/>
  <c r="F54" i="4" l="1"/>
  <c r="E55" i="4"/>
  <c r="C56" i="4"/>
  <c r="E56" i="4" s="1"/>
  <c r="H53" i="4"/>
  <c r="D57" i="4"/>
  <c r="A57" i="4"/>
  <c r="F55" i="4" l="1"/>
  <c r="F56" i="4" s="1"/>
  <c r="B57" i="4"/>
  <c r="A58" i="4"/>
  <c r="D58" i="4"/>
  <c r="G54" i="4"/>
  <c r="G55" i="4"/>
  <c r="H55" i="4" l="1"/>
  <c r="H54" i="4"/>
  <c r="A59" i="4"/>
  <c r="D59" i="4"/>
  <c r="B58" i="4"/>
  <c r="C57" i="4"/>
  <c r="D60" i="4" l="1"/>
  <c r="A60" i="4"/>
  <c r="B59" i="4"/>
  <c r="G56" i="4"/>
  <c r="C58" i="4"/>
  <c r="E57" i="4"/>
  <c r="H56" i="4" l="1"/>
  <c r="A61" i="4"/>
  <c r="B60" i="4"/>
  <c r="D61" i="4"/>
  <c r="E58" i="4"/>
  <c r="C59" i="4"/>
  <c r="F57" i="4"/>
  <c r="G57" i="4"/>
  <c r="H57" i="4" l="1"/>
  <c r="A62" i="4"/>
  <c r="B61" i="4"/>
  <c r="D62" i="4"/>
  <c r="E59" i="4"/>
  <c r="G59" i="4" s="1"/>
  <c r="C60" i="4"/>
  <c r="F58" i="4"/>
  <c r="G58" i="4"/>
  <c r="H58" i="4" l="1"/>
  <c r="H59" i="4"/>
  <c r="B62" i="4"/>
  <c r="A63" i="4"/>
  <c r="D63" i="4"/>
  <c r="C61" i="4"/>
  <c r="E60" i="4"/>
  <c r="F59" i="4"/>
  <c r="A64" i="4" l="1"/>
  <c r="B63" i="4"/>
  <c r="D64" i="4"/>
  <c r="F60" i="4"/>
  <c r="G60" i="4"/>
  <c r="C62" i="4"/>
  <c r="E61" i="4"/>
  <c r="H60" i="4" l="1"/>
  <c r="D65" i="4"/>
  <c r="B64" i="4"/>
  <c r="A65" i="4"/>
  <c r="E62" i="4"/>
  <c r="C63" i="4"/>
  <c r="F61" i="4"/>
  <c r="G61" i="4"/>
  <c r="H61" i="4" l="1"/>
  <c r="D66" i="4"/>
  <c r="A66" i="4"/>
  <c r="B65" i="4"/>
  <c r="F62" i="4"/>
  <c r="G62" i="4"/>
  <c r="E63" i="4"/>
  <c r="C64" i="4"/>
  <c r="H62" i="4" l="1"/>
  <c r="B66" i="4"/>
  <c r="A67" i="4"/>
  <c r="D67" i="4"/>
  <c r="F63" i="4"/>
  <c r="G63" i="4"/>
  <c r="C65" i="4"/>
  <c r="E64" i="4"/>
  <c r="H63" i="4" l="1"/>
  <c r="A68" i="4"/>
  <c r="B67" i="4"/>
  <c r="D68" i="4"/>
  <c r="F64" i="4"/>
  <c r="G64" i="4"/>
  <c r="E65" i="4"/>
  <c r="C66" i="4"/>
  <c r="H64" i="4" l="1"/>
  <c r="A69" i="4"/>
  <c r="D69" i="4"/>
  <c r="B68" i="4"/>
  <c r="C67" i="4"/>
  <c r="E66" i="4"/>
  <c r="F65" i="4"/>
  <c r="G65" i="4"/>
  <c r="H65" i="4" l="1"/>
  <c r="B69" i="4"/>
  <c r="A70" i="4"/>
  <c r="D70" i="4"/>
  <c r="E67" i="4"/>
  <c r="C68" i="4"/>
  <c r="F66" i="4"/>
  <c r="G66" i="4"/>
  <c r="H66" i="4" l="1"/>
  <c r="B70" i="4"/>
  <c r="A71" i="4"/>
  <c r="D71" i="4"/>
  <c r="F67" i="4"/>
  <c r="G67" i="4"/>
  <c r="H67" i="4" s="1"/>
  <c r="C69" i="4"/>
  <c r="E68" i="4"/>
  <c r="D72" i="4" l="1"/>
  <c r="B71" i="4"/>
  <c r="A72" i="4"/>
  <c r="F68" i="4"/>
  <c r="G68" i="4"/>
  <c r="E69" i="4"/>
  <c r="C70" i="4"/>
  <c r="H68" i="4" l="1"/>
  <c r="B72" i="4"/>
  <c r="A73" i="4"/>
  <c r="D73" i="4"/>
  <c r="F69" i="4"/>
  <c r="G69" i="4"/>
  <c r="C71" i="4"/>
  <c r="E70" i="4"/>
  <c r="H69" i="4" l="1"/>
  <c r="B73" i="4"/>
  <c r="A74" i="4"/>
  <c r="D74" i="4"/>
  <c r="E71" i="4"/>
  <c r="C72" i="4"/>
  <c r="F70" i="4"/>
  <c r="G70" i="4"/>
  <c r="H70" i="4" l="1"/>
  <c r="D75" i="4"/>
  <c r="B74" i="4"/>
  <c r="A75" i="4"/>
  <c r="E72" i="4"/>
  <c r="C73" i="4"/>
  <c r="F71" i="4"/>
  <c r="G71" i="4"/>
  <c r="H71" i="4" l="1"/>
  <c r="D76" i="4"/>
  <c r="A76" i="4"/>
  <c r="B75" i="4"/>
  <c r="F72" i="4"/>
  <c r="G72" i="4"/>
  <c r="C74" i="4"/>
  <c r="E73" i="4"/>
  <c r="H72" i="4" l="1"/>
  <c r="D77" i="4"/>
  <c r="A77" i="4"/>
  <c r="B76" i="4"/>
  <c r="F73" i="4"/>
  <c r="G73" i="4"/>
  <c r="E74" i="4"/>
  <c r="C75" i="4"/>
  <c r="H73" i="4" l="1"/>
  <c r="A78" i="4"/>
  <c r="D78" i="4"/>
  <c r="B77" i="4"/>
  <c r="E75" i="4"/>
  <c r="C76" i="4"/>
  <c r="F74" i="4"/>
  <c r="G74" i="4"/>
  <c r="H74" i="4" l="1"/>
  <c r="B78" i="4"/>
  <c r="A79" i="4"/>
  <c r="D79" i="4"/>
  <c r="C77" i="4"/>
  <c r="E76" i="4"/>
  <c r="F75" i="4"/>
  <c r="G75" i="4"/>
  <c r="H75" i="4" l="1"/>
  <c r="D80" i="4"/>
  <c r="B79" i="4"/>
  <c r="A80" i="4"/>
  <c r="F76" i="4"/>
  <c r="G76" i="4"/>
  <c r="C78" i="4"/>
  <c r="E77" i="4"/>
  <c r="H76" i="4" l="1"/>
  <c r="D81" i="4"/>
  <c r="B80" i="4"/>
  <c r="A81" i="4"/>
  <c r="F77" i="4"/>
  <c r="G77" i="4"/>
  <c r="E78" i="4"/>
  <c r="C79" i="4"/>
  <c r="H77" i="4" l="1"/>
  <c r="D82" i="4"/>
  <c r="B81" i="4"/>
  <c r="A82" i="4"/>
  <c r="F78" i="4"/>
  <c r="G78" i="4"/>
  <c r="E79" i="4"/>
  <c r="C80" i="4"/>
  <c r="H78" i="4" l="1"/>
  <c r="A83" i="4"/>
  <c r="B82" i="4"/>
  <c r="D83" i="4"/>
  <c r="F79" i="4"/>
  <c r="G79" i="4"/>
  <c r="E80" i="4"/>
  <c r="C81" i="4"/>
  <c r="H79" i="4" l="1"/>
  <c r="A84" i="4"/>
  <c r="D84" i="4"/>
  <c r="B83" i="4"/>
  <c r="F80" i="4"/>
  <c r="G80" i="4"/>
  <c r="C82" i="4"/>
  <c r="E81" i="4"/>
  <c r="H80" i="4" l="1"/>
  <c r="A85" i="4"/>
  <c r="B84" i="4"/>
  <c r="D85" i="4"/>
  <c r="F81" i="4"/>
  <c r="G81" i="4"/>
  <c r="C83" i="4"/>
  <c r="E82" i="4"/>
  <c r="H81" i="4" l="1"/>
  <c r="D86" i="4"/>
  <c r="B85" i="4"/>
  <c r="A86" i="4"/>
  <c r="C84" i="4"/>
  <c r="E83" i="4"/>
  <c r="F82" i="4"/>
  <c r="G82" i="4"/>
  <c r="H82" i="4" l="1"/>
  <c r="B86" i="4"/>
  <c r="D87" i="4"/>
  <c r="A87" i="4"/>
  <c r="F83" i="4"/>
  <c r="G83" i="4"/>
  <c r="C85" i="4"/>
  <c r="E84" i="4"/>
  <c r="H83" i="4" l="1"/>
  <c r="A88" i="4"/>
  <c r="D88" i="4"/>
  <c r="B87" i="4"/>
  <c r="C86" i="4"/>
  <c r="E85" i="4"/>
  <c r="F84" i="4"/>
  <c r="G84" i="4"/>
  <c r="H84" i="4" l="1"/>
  <c r="D89" i="4"/>
  <c r="B88" i="4"/>
  <c r="A89" i="4"/>
  <c r="F85" i="4"/>
  <c r="G85" i="4"/>
  <c r="C87" i="4"/>
  <c r="E86" i="4"/>
  <c r="H85" i="4" l="1"/>
  <c r="A90" i="4"/>
  <c r="B89" i="4"/>
  <c r="D90" i="4"/>
  <c r="E87" i="4"/>
  <c r="C88" i="4"/>
  <c r="F86" i="4"/>
  <c r="G86" i="4"/>
  <c r="H86" i="4" l="1"/>
  <c r="D91" i="4"/>
  <c r="A91" i="4"/>
  <c r="B90" i="4"/>
  <c r="E88" i="4"/>
  <c r="C89" i="4"/>
  <c r="F87" i="4"/>
  <c r="G87" i="4"/>
  <c r="H87" i="4" l="1"/>
  <c r="A92" i="4"/>
  <c r="B91" i="4"/>
  <c r="D92" i="4"/>
  <c r="E89" i="4"/>
  <c r="C90" i="4"/>
  <c r="F88" i="4"/>
  <c r="G88" i="4"/>
  <c r="H88" i="4" l="1"/>
  <c r="A93" i="4"/>
  <c r="D93" i="4"/>
  <c r="B92" i="4"/>
  <c r="F89" i="4"/>
  <c r="G89" i="4"/>
  <c r="C91" i="4"/>
  <c r="E90" i="4"/>
  <c r="H89" i="4" l="1"/>
  <c r="D94" i="4"/>
  <c r="A94" i="4"/>
  <c r="B93" i="4"/>
  <c r="C92" i="4"/>
  <c r="E91" i="4"/>
  <c r="F90" i="4"/>
  <c r="G90" i="4"/>
  <c r="H90" i="4" l="1"/>
  <c r="B94" i="4"/>
  <c r="A95" i="4"/>
  <c r="D95" i="4"/>
  <c r="F91" i="4"/>
  <c r="G91" i="4"/>
  <c r="E92" i="4"/>
  <c r="C93" i="4"/>
  <c r="H91" i="4" l="1"/>
  <c r="D96" i="4"/>
  <c r="A96" i="4"/>
  <c r="B95" i="4"/>
  <c r="E93" i="4"/>
  <c r="C94" i="4"/>
  <c r="F92" i="4"/>
  <c r="G92" i="4"/>
  <c r="H92" i="4" l="1"/>
  <c r="A97" i="4"/>
  <c r="D97" i="4"/>
  <c r="B96" i="4"/>
  <c r="F93" i="4"/>
  <c r="G93" i="4"/>
  <c r="C95" i="4"/>
  <c r="E94" i="4"/>
  <c r="H93" i="4" l="1"/>
  <c r="A98" i="4"/>
  <c r="D98" i="4"/>
  <c r="B97" i="4"/>
  <c r="E95" i="4"/>
  <c r="C96" i="4"/>
  <c r="F94" i="4"/>
  <c r="G94" i="4"/>
  <c r="H94" i="4" l="1"/>
  <c r="D99" i="4"/>
  <c r="B98" i="4"/>
  <c r="A99" i="4"/>
  <c r="F95" i="4"/>
  <c r="G95" i="4"/>
  <c r="E96" i="4"/>
  <c r="C97" i="4"/>
  <c r="H95" i="4" l="1"/>
  <c r="A100" i="4"/>
  <c r="D100" i="4"/>
  <c r="B99" i="4"/>
  <c r="E97" i="4"/>
  <c r="C98" i="4"/>
  <c r="F96" i="4"/>
  <c r="G96" i="4"/>
  <c r="H96" i="4" l="1"/>
  <c r="A101" i="4"/>
  <c r="D101" i="4"/>
  <c r="B100" i="4"/>
  <c r="C99" i="4"/>
  <c r="E98" i="4"/>
  <c r="F97" i="4"/>
  <c r="G97" i="4"/>
  <c r="H97" i="4" l="1"/>
  <c r="A102" i="4"/>
  <c r="B101" i="4"/>
  <c r="D102" i="4"/>
  <c r="F98" i="4"/>
  <c r="G98" i="4"/>
  <c r="E99" i="4"/>
  <c r="C100" i="4"/>
  <c r="H98" i="4" l="1"/>
  <c r="B102" i="4"/>
  <c r="D103" i="4"/>
  <c r="A103" i="4"/>
  <c r="F99" i="4"/>
  <c r="G99" i="4"/>
  <c r="E100" i="4"/>
  <c r="G100" i="4" s="1"/>
  <c r="C101" i="4"/>
  <c r="H100" i="4" l="1"/>
  <c r="H99" i="4"/>
  <c r="A104" i="4"/>
  <c r="B103" i="4"/>
  <c r="D104" i="4"/>
  <c r="C102" i="4"/>
  <c r="E101" i="4"/>
  <c r="G101" i="4" s="1"/>
  <c r="F100" i="4"/>
  <c r="H101" i="4" l="1"/>
  <c r="F101" i="4"/>
  <c r="A105" i="4"/>
  <c r="B104" i="4"/>
  <c r="D105" i="4"/>
  <c r="E102" i="4"/>
  <c r="C103" i="4"/>
  <c r="B105" i="4" l="1"/>
  <c r="A106" i="4"/>
  <c r="D106" i="4"/>
  <c r="C104" i="4"/>
  <c r="E103" i="4"/>
  <c r="F102" i="4"/>
  <c r="G102" i="4"/>
  <c r="H102" i="4" l="1"/>
  <c r="A107" i="4"/>
  <c r="D107" i="4"/>
  <c r="B106" i="4"/>
  <c r="F103" i="4"/>
  <c r="G103" i="4"/>
  <c r="E104" i="4"/>
  <c r="C105" i="4"/>
  <c r="H103" i="4" l="1"/>
  <c r="B107" i="4"/>
  <c r="D108" i="4"/>
  <c r="A108" i="4"/>
  <c r="F104" i="4"/>
  <c r="G104" i="4"/>
  <c r="E105" i="4"/>
  <c r="C106" i="4"/>
  <c r="H104" i="4" l="1"/>
  <c r="A109" i="4"/>
  <c r="D109" i="4"/>
  <c r="B108" i="4"/>
  <c r="E106" i="4"/>
  <c r="C107" i="4"/>
  <c r="F105" i="4"/>
  <c r="G105" i="4"/>
  <c r="H105" i="4" l="1"/>
  <c r="D110" i="4"/>
  <c r="A110" i="4"/>
  <c r="B109" i="4"/>
  <c r="F106" i="4"/>
  <c r="G106" i="4"/>
  <c r="C108" i="4"/>
  <c r="E107" i="4"/>
  <c r="H106" i="4" l="1"/>
  <c r="B110" i="4"/>
  <c r="D111" i="4"/>
  <c r="A111" i="4"/>
  <c r="E108" i="4"/>
  <c r="C109" i="4"/>
  <c r="F107" i="4"/>
  <c r="G107" i="4"/>
  <c r="H107" i="4" l="1"/>
  <c r="B111" i="4"/>
  <c r="D112" i="4"/>
  <c r="A112" i="4"/>
  <c r="E109" i="4"/>
  <c r="C110" i="4"/>
  <c r="F108" i="4"/>
  <c r="G108" i="4"/>
  <c r="H108" i="4" l="1"/>
  <c r="A113" i="4"/>
  <c r="B112" i="4"/>
  <c r="D113" i="4"/>
  <c r="E110" i="4"/>
  <c r="C111" i="4"/>
  <c r="F109" i="4"/>
  <c r="G109" i="4"/>
  <c r="H109" i="4" l="1"/>
  <c r="D114" i="4"/>
  <c r="B113" i="4"/>
  <c r="A114" i="4"/>
  <c r="E111" i="4"/>
  <c r="C112" i="4"/>
  <c r="F110" i="4"/>
  <c r="G110" i="4"/>
  <c r="H110" i="4" l="1"/>
  <c r="A115" i="4"/>
  <c r="B114" i="4"/>
  <c r="D115" i="4"/>
  <c r="F111" i="4"/>
  <c r="G111" i="4"/>
  <c r="C113" i="4"/>
  <c r="E112" i="4"/>
  <c r="H111" i="4" l="1"/>
  <c r="D116" i="4"/>
  <c r="A116" i="4"/>
  <c r="B115" i="4"/>
  <c r="F112" i="4"/>
  <c r="G112" i="4"/>
  <c r="C114" i="4"/>
  <c r="E113" i="4"/>
  <c r="G113" i="4" s="1"/>
  <c r="H112" i="4" l="1"/>
  <c r="H113" i="4"/>
  <c r="D117" i="4"/>
  <c r="B116" i="4"/>
  <c r="A117" i="4"/>
  <c r="C115" i="4"/>
  <c r="E114" i="4"/>
  <c r="G114" i="4" s="1"/>
  <c r="F113" i="4"/>
  <c r="H114" i="4" l="1"/>
  <c r="B117" i="4"/>
  <c r="D118" i="4"/>
  <c r="A118" i="4"/>
  <c r="C116" i="4"/>
  <c r="E115" i="4"/>
  <c r="F114" i="4"/>
  <c r="A119" i="4" l="1"/>
  <c r="D119" i="4"/>
  <c r="B118" i="4"/>
  <c r="F115" i="4"/>
  <c r="G115" i="4"/>
  <c r="E116" i="4"/>
  <c r="C117" i="4"/>
  <c r="H115" i="4" l="1"/>
  <c r="A120" i="4"/>
  <c r="D120" i="4"/>
  <c r="B119" i="4"/>
  <c r="C118" i="4"/>
  <c r="E117" i="4"/>
  <c r="F116" i="4"/>
  <c r="G116" i="4"/>
  <c r="H116" i="4" l="1"/>
  <c r="B120" i="4"/>
  <c r="A121" i="4"/>
  <c r="D121" i="4"/>
  <c r="F117" i="4"/>
  <c r="G117" i="4"/>
  <c r="C119" i="4"/>
  <c r="E118" i="4"/>
  <c r="G118" i="4" s="1"/>
  <c r="H117" i="4" l="1"/>
  <c r="H118" i="4"/>
  <c r="F118" i="4"/>
  <c r="B121" i="4"/>
  <c r="A122" i="4"/>
  <c r="D122" i="4"/>
  <c r="C120" i="4"/>
  <c r="E119" i="4"/>
  <c r="G119" i="4" s="1"/>
  <c r="H119" i="4" l="1"/>
  <c r="A123" i="4"/>
  <c r="D123" i="4"/>
  <c r="B122" i="4"/>
  <c r="E120" i="4"/>
  <c r="C121" i="4"/>
  <c r="F119" i="4"/>
  <c r="B123" i="4" l="1"/>
  <c r="D124" i="4"/>
  <c r="A124" i="4"/>
  <c r="C122" i="4"/>
  <c r="E121" i="4"/>
  <c r="F120" i="4"/>
  <c r="G120" i="4"/>
  <c r="H120" i="4" l="1"/>
  <c r="D125" i="4"/>
  <c r="B124" i="4"/>
  <c r="A125" i="4"/>
  <c r="F121" i="4"/>
  <c r="G121" i="4"/>
  <c r="E122" i="4"/>
  <c r="C123" i="4"/>
  <c r="H121" i="4" l="1"/>
  <c r="B125" i="4"/>
  <c r="D126" i="4"/>
  <c r="A126" i="4"/>
  <c r="F122" i="4"/>
  <c r="G122" i="4"/>
  <c r="C124" i="4"/>
  <c r="E123" i="4"/>
  <c r="H122" i="4" l="1"/>
  <c r="B126" i="4"/>
  <c r="D127" i="4"/>
  <c r="A127" i="4"/>
  <c r="F123" i="4"/>
  <c r="G123" i="4"/>
  <c r="E124" i="4"/>
  <c r="C125" i="4"/>
  <c r="H123" i="4" l="1"/>
  <c r="B127" i="4"/>
  <c r="D128" i="4"/>
  <c r="A128" i="4"/>
  <c r="F124" i="4"/>
  <c r="G124" i="4"/>
  <c r="E125" i="4"/>
  <c r="C126" i="4"/>
  <c r="H124" i="4" l="1"/>
  <c r="B128" i="4"/>
  <c r="A129" i="4"/>
  <c r="D129" i="4"/>
  <c r="F125" i="4"/>
  <c r="G125" i="4"/>
  <c r="C127" i="4"/>
  <c r="E126" i="4"/>
  <c r="G126" i="4" s="1"/>
  <c r="H125" i="4" l="1"/>
  <c r="H126" i="4"/>
  <c r="B129" i="4"/>
  <c r="D130" i="4"/>
  <c r="A130" i="4"/>
  <c r="C128" i="4"/>
  <c r="E127" i="4"/>
  <c r="F126" i="4"/>
  <c r="B130" i="4" l="1"/>
  <c r="A131" i="4"/>
  <c r="D131" i="4"/>
  <c r="F127" i="4"/>
  <c r="G127" i="4"/>
  <c r="E128" i="4"/>
  <c r="C129" i="4"/>
  <c r="H127" i="4" l="1"/>
  <c r="A132" i="4"/>
  <c r="D132" i="4"/>
  <c r="B131" i="4"/>
  <c r="E129" i="4"/>
  <c r="G129" i="4" s="1"/>
  <c r="C130" i="4"/>
  <c r="F128" i="4"/>
  <c r="G128" i="4"/>
  <c r="H129" i="4" l="1"/>
  <c r="H128" i="4"/>
  <c r="F129" i="4"/>
  <c r="B132" i="4"/>
  <c r="D133" i="4"/>
  <c r="A133" i="4"/>
  <c r="C131" i="4"/>
  <c r="E130" i="4"/>
  <c r="A134" i="4" l="1"/>
  <c r="B133" i="4"/>
  <c r="D134" i="4"/>
  <c r="F130" i="4"/>
  <c r="G130" i="4"/>
  <c r="C132" i="4"/>
  <c r="E131" i="4"/>
  <c r="G131" i="4" s="1"/>
  <c r="H130" i="4" l="1"/>
  <c r="H131" i="4"/>
  <c r="F131" i="4"/>
  <c r="B134" i="4"/>
  <c r="D135" i="4"/>
  <c r="A135" i="4"/>
  <c r="E132" i="4"/>
  <c r="C133" i="4"/>
  <c r="B135" i="4" l="1"/>
  <c r="D136" i="4"/>
  <c r="A136" i="4"/>
  <c r="E133" i="4"/>
  <c r="G133" i="4" s="1"/>
  <c r="C134" i="4"/>
  <c r="F132" i="4"/>
  <c r="F133" i="4" s="1"/>
  <c r="G132" i="4"/>
  <c r="H132" i="4" l="1"/>
  <c r="H133" i="4"/>
  <c r="D137" i="4"/>
  <c r="A137" i="4"/>
  <c r="B136" i="4"/>
  <c r="E134" i="4"/>
  <c r="C135" i="4"/>
  <c r="D138" i="4" l="1"/>
  <c r="B137" i="4"/>
  <c r="A138" i="4"/>
  <c r="C136" i="4"/>
  <c r="E135" i="4"/>
  <c r="G135" i="4" s="1"/>
  <c r="F134" i="4"/>
  <c r="G134" i="4"/>
  <c r="F135" i="4" l="1"/>
  <c r="H135" i="4"/>
  <c r="H134" i="4"/>
  <c r="A139" i="4"/>
  <c r="B138" i="4"/>
  <c r="D139" i="4"/>
  <c r="C137" i="4"/>
  <c r="E136" i="4"/>
  <c r="B139" i="4" l="1"/>
  <c r="A140" i="4"/>
  <c r="D140" i="4"/>
  <c r="E137" i="4"/>
  <c r="C138" i="4"/>
  <c r="F136" i="4"/>
  <c r="G136" i="4"/>
  <c r="H136" i="4" l="1"/>
  <c r="D141" i="4"/>
  <c r="B140" i="4"/>
  <c r="A141" i="4"/>
  <c r="C139" i="4"/>
  <c r="E138" i="4"/>
  <c r="F137" i="4"/>
  <c r="G137" i="4"/>
  <c r="H137" i="4" l="1"/>
  <c r="B141" i="4"/>
  <c r="A142" i="4"/>
  <c r="D142" i="4"/>
  <c r="C140" i="4"/>
  <c r="E139" i="4"/>
  <c r="F138" i="4"/>
  <c r="G138" i="4"/>
  <c r="H138" i="4" l="1"/>
  <c r="D143" i="4"/>
  <c r="A143" i="4"/>
  <c r="B142" i="4"/>
  <c r="F139" i="4"/>
  <c r="G139" i="4"/>
  <c r="E140" i="4"/>
  <c r="C141" i="4"/>
  <c r="H139" i="4" l="1"/>
  <c r="A144" i="4"/>
  <c r="D144" i="4"/>
  <c r="B143" i="4"/>
  <c r="F140" i="4"/>
  <c r="G140" i="4"/>
  <c r="E141" i="4"/>
  <c r="C142" i="4"/>
  <c r="H140" i="4" l="1"/>
  <c r="D145" i="4"/>
  <c r="B144" i="4"/>
  <c r="A145" i="4"/>
  <c r="F141" i="4"/>
  <c r="G141" i="4"/>
  <c r="C143" i="4"/>
  <c r="E142" i="4"/>
  <c r="H141" i="4" l="1"/>
  <c r="B145" i="4"/>
  <c r="A146" i="4"/>
  <c r="D146" i="4"/>
  <c r="C144" i="4"/>
  <c r="E143" i="4"/>
  <c r="G143" i="4" s="1"/>
  <c r="F142" i="4"/>
  <c r="G142" i="4"/>
  <c r="F143" i="4" l="1"/>
  <c r="H143" i="4"/>
  <c r="H142" i="4"/>
  <c r="A147" i="4"/>
  <c r="B146" i="4"/>
  <c r="D147" i="4"/>
  <c r="E144" i="4"/>
  <c r="C145" i="4"/>
  <c r="B147" i="4" l="1"/>
  <c r="D148" i="4"/>
  <c r="A148" i="4"/>
  <c r="F144" i="4"/>
  <c r="G144" i="4"/>
  <c r="E145" i="4"/>
  <c r="G145" i="4" s="1"/>
  <c r="C146" i="4"/>
  <c r="H145" i="4" l="1"/>
  <c r="H144" i="4"/>
  <c r="D149" i="4"/>
  <c r="A149" i="4"/>
  <c r="B148" i="4"/>
  <c r="E146" i="4"/>
  <c r="G146" i="4" s="1"/>
  <c r="C147" i="4"/>
  <c r="F145" i="4"/>
  <c r="H146" i="4" l="1"/>
  <c r="F146" i="4"/>
  <c r="A150" i="4"/>
  <c r="D150" i="4"/>
  <c r="B149" i="4"/>
  <c r="C148" i="4"/>
  <c r="E147" i="4"/>
  <c r="D151" i="4" l="1"/>
  <c r="B150" i="4"/>
  <c r="A151" i="4"/>
  <c r="F147" i="4"/>
  <c r="G147" i="4"/>
  <c r="E148" i="4"/>
  <c r="G148" i="4" s="1"/>
  <c r="C149" i="4"/>
  <c r="H148" i="4" l="1"/>
  <c r="H147" i="4"/>
  <c r="F148" i="4"/>
  <c r="D152" i="4"/>
  <c r="B151" i="4"/>
  <c r="A152" i="4"/>
  <c r="E149" i="4"/>
  <c r="C150" i="4"/>
  <c r="A153" i="4" l="1"/>
  <c r="B152" i="4"/>
  <c r="D153" i="4"/>
  <c r="C151" i="4"/>
  <c r="E150" i="4"/>
  <c r="G150" i="4" s="1"/>
  <c r="F149" i="4"/>
  <c r="G149" i="4"/>
  <c r="H150" i="4" l="1"/>
  <c r="H149" i="4"/>
  <c r="F150" i="4"/>
  <c r="A154" i="4"/>
  <c r="B153" i="4"/>
  <c r="D154" i="4"/>
  <c r="E151" i="4"/>
  <c r="G151" i="4" s="1"/>
  <c r="C152" i="4"/>
  <c r="H151" i="4" l="1"/>
  <c r="F151" i="4"/>
  <c r="B154" i="4"/>
  <c r="D155" i="4"/>
  <c r="A155" i="4"/>
  <c r="E152" i="4"/>
  <c r="G152" i="4" s="1"/>
  <c r="C153" i="4"/>
  <c r="H152" i="4" l="1"/>
  <c r="F152" i="4"/>
  <c r="B155" i="4"/>
  <c r="A156" i="4"/>
  <c r="D156" i="4"/>
  <c r="C154" i="4"/>
  <c r="E153" i="4"/>
  <c r="A157" i="4" l="1"/>
  <c r="B156" i="4"/>
  <c r="D157" i="4"/>
  <c r="E154" i="4"/>
  <c r="C155" i="4"/>
  <c r="F153" i="4"/>
  <c r="G153" i="4"/>
  <c r="H153" i="4" l="1"/>
  <c r="D158" i="4"/>
  <c r="B157" i="4"/>
  <c r="A158" i="4"/>
  <c r="F154" i="4"/>
  <c r="G154" i="4"/>
  <c r="C156" i="4"/>
  <c r="E155" i="4"/>
  <c r="H154" i="4" l="1"/>
  <c r="D159" i="4"/>
  <c r="B158" i="4"/>
  <c r="A159" i="4"/>
  <c r="F155" i="4"/>
  <c r="G155" i="4"/>
  <c r="E156" i="4"/>
  <c r="C157" i="4"/>
  <c r="H155" i="4" l="1"/>
  <c r="D160" i="4"/>
  <c r="B159" i="4"/>
  <c r="A160" i="4"/>
  <c r="E157" i="4"/>
  <c r="C158" i="4"/>
  <c r="F156" i="4"/>
  <c r="G156" i="4"/>
  <c r="H156" i="4" l="1"/>
  <c r="A161" i="4"/>
  <c r="D161" i="4"/>
  <c r="B160" i="4"/>
  <c r="C159" i="4"/>
  <c r="E158" i="4"/>
  <c r="F157" i="4"/>
  <c r="G157" i="4"/>
  <c r="H157" i="4" l="1"/>
  <c r="A162" i="4"/>
  <c r="B161" i="4"/>
  <c r="D162" i="4"/>
  <c r="F158" i="4"/>
  <c r="G158" i="4"/>
  <c r="C160" i="4"/>
  <c r="E159" i="4"/>
  <c r="H158" i="4" l="1"/>
  <c r="D163" i="4"/>
  <c r="A163" i="4"/>
  <c r="B162" i="4"/>
  <c r="E160" i="4"/>
  <c r="C161" i="4"/>
  <c r="F159" i="4"/>
  <c r="G159" i="4"/>
  <c r="H159" i="4" l="1"/>
  <c r="A164" i="4"/>
  <c r="D164" i="4"/>
  <c r="B163" i="4"/>
  <c r="E161" i="4"/>
  <c r="C162" i="4"/>
  <c r="F160" i="4"/>
  <c r="G160" i="4"/>
  <c r="H160" i="4" l="1"/>
  <c r="A165" i="4"/>
  <c r="B164" i="4"/>
  <c r="D165" i="4"/>
  <c r="F161" i="4"/>
  <c r="G161" i="4"/>
  <c r="C163" i="4"/>
  <c r="E162" i="4"/>
  <c r="H161" i="4" l="1"/>
  <c r="A166" i="4"/>
  <c r="B165" i="4"/>
  <c r="D166" i="4"/>
  <c r="F162" i="4"/>
  <c r="G162" i="4"/>
  <c r="C164" i="4"/>
  <c r="E163" i="4"/>
  <c r="H162" i="4" l="1"/>
  <c r="D167" i="4"/>
  <c r="B166" i="4"/>
  <c r="A167" i="4"/>
  <c r="C165" i="4"/>
  <c r="E164" i="4"/>
  <c r="F163" i="4"/>
  <c r="G163" i="4"/>
  <c r="H163" i="4" l="1"/>
  <c r="B167" i="4"/>
  <c r="D168" i="4"/>
  <c r="A168" i="4"/>
  <c r="F164" i="4"/>
  <c r="G164" i="4"/>
  <c r="C166" i="4"/>
  <c r="E165" i="4"/>
  <c r="H164" i="4" l="1"/>
  <c r="B168" i="4"/>
  <c r="A169" i="4"/>
  <c r="B169" i="4" s="1"/>
  <c r="D169" i="4"/>
  <c r="F165" i="4"/>
  <c r="G165" i="4"/>
  <c r="E166" i="4"/>
  <c r="C167" i="4"/>
  <c r="H165" i="4" l="1"/>
  <c r="C168" i="4"/>
  <c r="E167" i="4"/>
  <c r="F166" i="4"/>
  <c r="G166" i="4"/>
  <c r="H166" i="4" l="1"/>
  <c r="F167" i="4"/>
  <c r="G167" i="4"/>
  <c r="E168" i="4"/>
  <c r="C169" i="4"/>
  <c r="E169" i="4" s="1"/>
  <c r="H167" i="4" l="1"/>
  <c r="G169" i="4"/>
  <c r="F168" i="4"/>
  <c r="F169" i="4" s="1"/>
  <c r="G168" i="4"/>
  <c r="H168" i="4" l="1"/>
  <c r="H169" i="4"/>
  <c r="B3" i="4" s="1"/>
</calcChain>
</file>

<file path=xl/sharedStrings.xml><?xml version="1.0" encoding="utf-8"?>
<sst xmlns="http://schemas.openxmlformats.org/spreadsheetml/2006/main" count="61" uniqueCount="38">
  <si>
    <t>Decline Rates</t>
  </si>
  <si>
    <t>Year-1</t>
  </si>
  <si>
    <t>Year-2</t>
  </si>
  <si>
    <t>Year-3</t>
  </si>
  <si>
    <t>Discount Rate</t>
  </si>
  <si>
    <t>Well Age</t>
  </si>
  <si>
    <t>Decline Rate</t>
  </si>
  <si>
    <t>Royalty Interest Value</t>
  </si>
  <si>
    <t>Royalty Interest</t>
  </si>
  <si>
    <t>Days in Operation</t>
  </si>
  <si>
    <t>Royalties Rec'd</t>
  </si>
  <si>
    <t xml:space="preserve"> </t>
  </si>
  <si>
    <t>Declined value</t>
  </si>
  <si>
    <t>Discount multiple</t>
  </si>
  <si>
    <t>Discounted value</t>
  </si>
  <si>
    <t>Running total</t>
  </si>
  <si>
    <t>Income</t>
  </si>
  <si>
    <t>Vlookup year</t>
  </si>
  <si>
    <t>https://tax.wv.gov/Documents/PropertyTax/2023/NaturalResourcePropertyValuationVariables.Final.2023.pdf</t>
  </si>
  <si>
    <t>Natural Resource Property Valuation Variable Document                   Excel Document Input</t>
  </si>
  <si>
    <t>Decline Rates are based on well formation number. If the well formation is not known, this information may be obtained from the producer of the well. You will find the Decline Rates via the Natural Resource Property Valuation Variables.  Well formation information and county should be known prior to finding decline rates. Decline Rates via formation code begin on page 4 of the below linked document. Year 1, Year 2, and Year 3 are placed in the corresponding Year 1, Year 2, and Year 3 cells. Please see the example below.</t>
  </si>
  <si>
    <t xml:space="preserve">Well age is the length of time the well has been producing. This information may be obtained from the producer of the well. </t>
  </si>
  <si>
    <t>Projected Year</t>
  </si>
  <si>
    <t>Royalty-Vertical Tab</t>
  </si>
  <si>
    <t>Note: If this information is unknown, it may be provided by the well producer</t>
  </si>
  <si>
    <t xml:space="preserve">Utilize this tab for all wells that are not Marcellus. Vertical wells have a projection of 150 years. The highlighted row signifies the year in which the royalty interest value is being pulled for the current tax year. </t>
  </si>
  <si>
    <t>Definitions</t>
  </si>
  <si>
    <t>Vertical Well</t>
  </si>
  <si>
    <t>Horizontal Well</t>
  </si>
  <si>
    <t>Royalty-Horizontal Tab</t>
  </si>
  <si>
    <r>
      <t xml:space="preserve">Utilize this tab for all wells that are horizontal Marcellus. Marcellus wells are valued on a 30 year chart, using the equation of </t>
    </r>
    <r>
      <rPr>
        <i/>
        <sz val="10"/>
        <color rgb="FF000000"/>
        <rFont val="Arial"/>
        <family val="2"/>
      </rPr>
      <t>31</t>
    </r>
    <r>
      <rPr>
        <b/>
        <sz val="10"/>
        <color rgb="FF000000"/>
        <rFont val="Arial"/>
        <family val="2"/>
      </rPr>
      <t>-</t>
    </r>
    <r>
      <rPr>
        <i/>
        <sz val="10"/>
        <color rgb="FF000000"/>
        <rFont val="Arial"/>
        <family val="2"/>
      </rPr>
      <t>years of operation</t>
    </r>
    <r>
      <rPr>
        <b/>
        <sz val="10"/>
        <color rgb="FF000000"/>
        <rFont val="Arial"/>
        <family val="2"/>
      </rPr>
      <t>=</t>
    </r>
    <r>
      <rPr>
        <i/>
        <sz val="10"/>
        <color rgb="FF000000"/>
        <rFont val="Arial"/>
        <family val="2"/>
      </rPr>
      <t>Projected year of valuation</t>
    </r>
  </si>
  <si>
    <t xml:space="preserve">Enter the gross amount of royalties. This number can be obtained from the producer. </t>
  </si>
  <si>
    <t>Note: The number in which received is not always reflective of the gross royalty amount</t>
  </si>
  <si>
    <r>
      <t xml:space="preserve">According to </t>
    </r>
    <r>
      <rPr>
        <i/>
        <u/>
        <sz val="10"/>
        <color rgb="FF000000"/>
        <rFont val="Arial"/>
        <family val="2"/>
      </rPr>
      <t>110CSR1J 3.52</t>
    </r>
    <r>
      <rPr>
        <sz val="10"/>
        <color rgb="FF000000"/>
        <rFont val="Arial"/>
        <family val="2"/>
      </rPr>
      <t xml:space="preserve"> "Royalty interest" means the fractional interest in oil production or natural gas production, or both, that may or may not be subject to development costs or operating expenses and extends undiminished over the life of the property. Typically, it is retained by OIl or natural gas rights owner or lessor  or the oil or natural gas, or both. </t>
    </r>
  </si>
  <si>
    <r>
      <t xml:space="preserve">According to </t>
    </r>
    <r>
      <rPr>
        <i/>
        <u/>
        <sz val="10"/>
        <color rgb="FF000000"/>
        <rFont val="Arial"/>
        <family val="2"/>
      </rPr>
      <t>110CSR1J 3.56</t>
    </r>
    <r>
      <rPr>
        <sz val="10"/>
        <color rgb="FF000000"/>
        <rFont val="Arial"/>
        <family val="2"/>
      </rPr>
      <t>. "Vertical well" means any well producing either gas or oil, or both gas and oil, that is not a horizontal well as defined in this rule.</t>
    </r>
  </si>
  <si>
    <r>
      <t xml:space="preserve">According to </t>
    </r>
    <r>
      <rPr>
        <i/>
        <u/>
        <sz val="10"/>
        <color rgb="FF000000"/>
        <rFont val="Arial"/>
        <family val="2"/>
      </rPr>
      <t>110CSR1J 3.23</t>
    </r>
    <r>
      <rPr>
        <sz val="10"/>
        <color rgb="FF000000"/>
        <rFont val="Arial"/>
        <family val="2"/>
      </rPr>
      <t xml:space="preserve">. "Horizontal well" or "directional well" - …the term "horizontal well" or "directional well" means a well, the wellbore of which is initially drilled on a vertical or directional plane and which is curved to become horizontal or nearly horizontal, in order to parallel a particular geographical formation and which may include multiple horizonatal or stacked laterals. </t>
    </r>
  </si>
  <si>
    <t>If a well is less than one year old, the amount of days which the well was in production would utilized. Otherwise, days of operation is 365.</t>
  </si>
  <si>
    <t xml:space="preserve">Copy and paste URL below to access the variables: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</si>
</sst>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0.000000"/>
    <numFmt numFmtId="166" formatCode="&quot;$&quot;#,##0.00"/>
    <numFmt numFmtId="167" formatCode="&quot;$&quot;#,##0"/>
  </numFmts>
  <fonts count="12" x14ac:knownFonts="1">
    <font>
      <sz val="10"/>
      <color rgb="FF000000"/>
      <name val="Arial"/>
    </font>
    <font>
      <sz val="10"/>
      <color theme="1"/>
      <name val="Arial"/>
      <family val="2"/>
    </font>
    <font>
      <b/>
      <sz val="10"/>
      <color theme="1"/>
      <name val="Arial"/>
      <family val="2"/>
    </font>
    <font>
      <sz val="10"/>
      <color rgb="FF000000"/>
      <name val="Arial"/>
      <family val="2"/>
    </font>
    <font>
      <i/>
      <u/>
      <sz val="10"/>
      <color theme="1"/>
      <name val="Arial"/>
      <family val="2"/>
    </font>
    <font>
      <b/>
      <sz val="10"/>
      <color rgb="FF000000"/>
      <name val="Arial"/>
      <family val="2"/>
    </font>
    <font>
      <u/>
      <sz val="10"/>
      <color rgb="FF000000"/>
      <name val="Arial"/>
      <family val="2"/>
    </font>
    <font>
      <i/>
      <u/>
      <sz val="10"/>
      <color rgb="FF000000"/>
      <name val="Arial"/>
      <family val="2"/>
    </font>
    <font>
      <i/>
      <sz val="10"/>
      <color rgb="FF000000"/>
      <name val="Arial"/>
      <family val="2"/>
    </font>
    <font>
      <b/>
      <i/>
      <sz val="10"/>
      <color rgb="FF000000"/>
      <name val="Arial"/>
      <family val="2"/>
    </font>
    <font>
      <b/>
      <i/>
      <sz val="10"/>
      <color theme="1"/>
      <name val="Arial"/>
      <family val="2"/>
    </font>
    <font>
      <b/>
      <sz val="11"/>
      <color rgb="FF000000"/>
      <name val="Arial"/>
      <family val="2"/>
    </font>
  </fonts>
  <fills count="9">
    <fill>
      <patternFill patternType="none"/>
    </fill>
    <fill>
      <patternFill patternType="gray125"/>
    </fill>
    <fill>
      <patternFill patternType="solid">
        <fgColor rgb="FFD9D9D9"/>
        <bgColor rgb="FFD9D9D9"/>
      </patternFill>
    </fill>
    <fill>
      <patternFill patternType="solid">
        <fgColor theme="7" tint="0.79998168889431442"/>
        <bgColor indexed="64"/>
      </patternFill>
    </fill>
    <fill>
      <patternFill patternType="solid">
        <fgColor rgb="FFFFFF00"/>
        <bgColor indexed="64"/>
      </patternFill>
    </fill>
    <fill>
      <patternFill patternType="solid">
        <fgColor rgb="FFFFFF00"/>
        <bgColor rgb="FF000000"/>
      </patternFill>
    </fill>
    <fill>
      <patternFill patternType="solid">
        <fgColor rgb="FFD1F1DA"/>
        <bgColor rgb="FF000000"/>
      </patternFill>
    </fill>
    <fill>
      <patternFill patternType="solid">
        <fgColor theme="2" tint="-0.249977111117893"/>
        <bgColor indexed="64"/>
      </patternFill>
    </fill>
    <fill>
      <patternFill patternType="solid">
        <fgColor theme="2" tint="-0.249977111117893"/>
        <bgColor rgb="FFD9D9D9"/>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1">
    <xf numFmtId="0" fontId="0" fillId="0" borderId="0"/>
  </cellStyleXfs>
  <cellXfs count="65">
    <xf numFmtId="0" fontId="0" fillId="0" borderId="0" xfId="0"/>
    <xf numFmtId="0" fontId="1" fillId="0" borderId="0" xfId="0" applyFont="1"/>
    <xf numFmtId="0" fontId="3" fillId="0" borderId="0" xfId="0" applyFont="1"/>
    <xf numFmtId="10" fontId="1" fillId="0" borderId="0" xfId="0" applyNumberFormat="1" applyFont="1"/>
    <xf numFmtId="164" fontId="1" fillId="0" borderId="0" xfId="0" applyNumberFormat="1" applyFont="1"/>
    <xf numFmtId="165" fontId="1" fillId="0" borderId="0" xfId="0" applyNumberFormat="1" applyFont="1"/>
    <xf numFmtId="1" fontId="3" fillId="0" borderId="0" xfId="0" applyNumberFormat="1" applyFont="1"/>
    <xf numFmtId="164" fontId="1" fillId="3" borderId="0" xfId="0" applyNumberFormat="1" applyFont="1" applyFill="1" applyAlignment="1" applyProtection="1">
      <alignment horizontal="right"/>
      <protection locked="0"/>
    </xf>
    <xf numFmtId="10" fontId="1" fillId="3" borderId="0" xfId="0" applyNumberFormat="1" applyFont="1" applyFill="1" applyAlignment="1" applyProtection="1">
      <alignment horizontal="right"/>
      <protection locked="0"/>
    </xf>
    <xf numFmtId="0" fontId="1" fillId="3" borderId="0" xfId="0" applyFont="1" applyFill="1" applyProtection="1">
      <protection locked="0"/>
    </xf>
    <xf numFmtId="164" fontId="3" fillId="6" borderId="0" xfId="0" applyNumberFormat="1" applyFont="1" applyFill="1" applyAlignment="1" applyProtection="1">
      <alignment horizontal="right"/>
      <protection locked="0"/>
    </xf>
    <xf numFmtId="10" fontId="3" fillId="6" borderId="0" xfId="0" applyNumberFormat="1" applyFont="1" applyFill="1" applyAlignment="1" applyProtection="1">
      <alignment horizontal="right"/>
      <protection locked="0"/>
    </xf>
    <xf numFmtId="0" fontId="3" fillId="6" borderId="0" xfId="0" applyFont="1" applyFill="1" applyProtection="1">
      <protection locked="0"/>
    </xf>
    <xf numFmtId="0" fontId="2" fillId="0" borderId="0" xfId="0" applyFont="1" applyAlignment="1">
      <alignment horizontal="left"/>
    </xf>
    <xf numFmtId="167" fontId="2" fillId="4" borderId="0" xfId="0" applyNumberFormat="1" applyFont="1" applyFill="1"/>
    <xf numFmtId="166" fontId="1" fillId="0" borderId="0" xfId="0" applyNumberFormat="1" applyFont="1"/>
    <xf numFmtId="0" fontId="1" fillId="0" borderId="0" xfId="0" applyFont="1" applyAlignment="1">
      <alignment horizontal="right"/>
    </xf>
    <xf numFmtId="0" fontId="4" fillId="0" borderId="0" xfId="0" applyFont="1"/>
    <xf numFmtId="0" fontId="4" fillId="0" borderId="1" xfId="0" applyFont="1" applyBorder="1"/>
    <xf numFmtId="10" fontId="1" fillId="0" borderId="0" xfId="0" applyNumberFormat="1" applyFont="1" applyAlignment="1">
      <alignment horizontal="right"/>
    </xf>
    <xf numFmtId="0" fontId="5" fillId="0" borderId="0" xfId="0" applyFont="1" applyAlignment="1">
      <alignment horizontal="left"/>
    </xf>
    <xf numFmtId="167" fontId="5" fillId="5" borderId="0" xfId="0" applyNumberFormat="1" applyFont="1" applyFill="1"/>
    <xf numFmtId="166" fontId="3" fillId="0" borderId="0" xfId="0" applyNumberFormat="1" applyFont="1"/>
    <xf numFmtId="0" fontId="3" fillId="0" borderId="0" xfId="0" applyFont="1" applyAlignment="1">
      <alignment horizontal="right"/>
    </xf>
    <xf numFmtId="0" fontId="7" fillId="0" borderId="0" xfId="0" applyFont="1"/>
    <xf numFmtId="0" fontId="7" fillId="0" borderId="1" xfId="0" applyFont="1" applyBorder="1"/>
    <xf numFmtId="10" fontId="3" fillId="0" borderId="0" xfId="0" applyNumberFormat="1" applyFont="1" applyAlignment="1">
      <alignment horizontal="right"/>
    </xf>
    <xf numFmtId="0" fontId="3" fillId="7" borderId="0" xfId="0" applyFont="1" applyFill="1"/>
    <xf numFmtId="10" fontId="3" fillId="0" borderId="0" xfId="0" applyNumberFormat="1" applyFont="1"/>
    <xf numFmtId="164" fontId="3" fillId="0" borderId="0" xfId="0" applyNumberFormat="1" applyFont="1"/>
    <xf numFmtId="165" fontId="3" fillId="0" borderId="0" xfId="0" applyNumberFormat="1" applyFont="1"/>
    <xf numFmtId="164" fontId="5" fillId="0" borderId="0" xfId="0" applyNumberFormat="1" applyFont="1" applyAlignment="1">
      <alignment horizontal="center" wrapText="1"/>
    </xf>
    <xf numFmtId="0" fontId="1" fillId="2" borderId="0" xfId="0" applyFont="1" applyFill="1" applyAlignment="1">
      <alignment horizontal="center"/>
    </xf>
    <xf numFmtId="0" fontId="3" fillId="0" borderId="0" xfId="0" applyFont="1"/>
    <xf numFmtId="0" fontId="3" fillId="8" borderId="0" xfId="0" applyFont="1" applyFill="1" applyAlignment="1">
      <alignment horizontal="center"/>
    </xf>
    <xf numFmtId="0" fontId="3" fillId="7" borderId="0" xfId="0" applyFont="1" applyFill="1"/>
    <xf numFmtId="0" fontId="1" fillId="0" borderId="0" xfId="0" applyFont="1" applyFill="1"/>
    <xf numFmtId="10" fontId="1" fillId="0" borderId="0" xfId="0" applyNumberFormat="1" applyFont="1" applyFill="1"/>
    <xf numFmtId="164" fontId="1" fillId="0" borderId="0" xfId="0" applyNumberFormat="1" applyFont="1" applyFill="1"/>
    <xf numFmtId="165" fontId="1" fillId="0" borderId="0" xfId="0" applyNumberFormat="1" applyFont="1" applyFill="1"/>
    <xf numFmtId="0" fontId="3" fillId="0" borderId="0" xfId="0" applyFont="1" applyFill="1"/>
    <xf numFmtId="10" fontId="3" fillId="0" borderId="0" xfId="0" applyNumberFormat="1" applyFont="1" applyFill="1"/>
    <xf numFmtId="164" fontId="3" fillId="0" borderId="0" xfId="0" applyNumberFormat="1" applyFont="1" applyFill="1"/>
    <xf numFmtId="165" fontId="3" fillId="0" borderId="0" xfId="0" applyNumberFormat="1" applyFont="1" applyFill="1"/>
    <xf numFmtId="0" fontId="0" fillId="0" borderId="0" xfId="0" applyProtection="1"/>
    <xf numFmtId="0" fontId="5" fillId="0" borderId="0" xfId="0" applyFont="1" applyProtection="1"/>
    <xf numFmtId="0" fontId="3" fillId="0" borderId="0" xfId="0" applyFont="1" applyAlignment="1" applyProtection="1">
      <alignment wrapText="1"/>
    </xf>
    <xf numFmtId="0" fontId="0" fillId="0" borderId="2" xfId="0" applyBorder="1" applyProtection="1"/>
    <xf numFmtId="0" fontId="8" fillId="0" borderId="2" xfId="0" applyFont="1" applyBorder="1" applyProtection="1"/>
    <xf numFmtId="0" fontId="8" fillId="0" borderId="0" xfId="0" applyFont="1" applyProtection="1"/>
    <xf numFmtId="0" fontId="10" fillId="0" borderId="0" xfId="0" applyFont="1" applyAlignment="1" applyProtection="1">
      <alignment horizontal="left"/>
    </xf>
    <xf numFmtId="0" fontId="3" fillId="0" borderId="0" xfId="0" applyFont="1" applyProtection="1"/>
    <xf numFmtId="0" fontId="0" fillId="0" borderId="0" xfId="0" applyAlignment="1" applyProtection="1">
      <alignment horizontal="left"/>
    </xf>
    <xf numFmtId="0" fontId="0" fillId="0" borderId="2" xfId="0" applyBorder="1" applyAlignment="1" applyProtection="1">
      <alignment horizontal="left"/>
    </xf>
    <xf numFmtId="0" fontId="9" fillId="0" borderId="0" xfId="0" applyFont="1" applyAlignment="1" applyProtection="1">
      <alignment horizontal="left"/>
    </xf>
    <xf numFmtId="0" fontId="5" fillId="0" borderId="0" xfId="0" applyFont="1" applyAlignment="1" applyProtection="1">
      <alignment wrapText="1"/>
    </xf>
    <xf numFmtId="0" fontId="0" fillId="0" borderId="0" xfId="0" applyAlignment="1" applyProtection="1">
      <alignment wrapText="1"/>
    </xf>
    <xf numFmtId="0" fontId="9" fillId="0" borderId="2" xfId="0" applyFont="1" applyBorder="1" applyAlignment="1" applyProtection="1">
      <alignment horizontal="left"/>
    </xf>
    <xf numFmtId="0" fontId="3" fillId="0" borderId="2" xfId="0" applyFont="1" applyBorder="1" applyProtection="1"/>
    <xf numFmtId="0" fontId="6" fillId="0" borderId="2" xfId="0" applyFont="1" applyBorder="1" applyAlignment="1" applyProtection="1">
      <alignment horizontal="left"/>
    </xf>
    <xf numFmtId="0" fontId="6" fillId="0" borderId="2" xfId="0" applyFont="1" applyBorder="1" applyProtection="1"/>
    <xf numFmtId="0" fontId="6" fillId="0" borderId="0" xfId="0" applyFont="1" applyAlignment="1" applyProtection="1">
      <alignment horizontal="left"/>
    </xf>
    <xf numFmtId="0" fontId="6" fillId="0" borderId="0" xfId="0" applyFont="1" applyProtection="1"/>
    <xf numFmtId="0" fontId="11" fillId="0" borderId="0" xfId="0" applyFont="1" applyProtection="1"/>
    <xf numFmtId="0" fontId="5" fillId="0" borderId="0" xfId="0" applyFont="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14</xdr:row>
      <xdr:rowOff>114300</xdr:rowOff>
    </xdr:from>
    <xdr:to>
      <xdr:col>1</xdr:col>
      <xdr:colOff>3190875</xdr:colOff>
      <xdr:row>16</xdr:row>
      <xdr:rowOff>146427</xdr:rowOff>
    </xdr:to>
    <xdr:pic>
      <xdr:nvPicPr>
        <xdr:cNvPr id="4" name="Picture 3">
          <a:extLst>
            <a:ext uri="{FF2B5EF4-FFF2-40B4-BE49-F238E27FC236}">
              <a16:creationId xmlns:a16="http://schemas.microsoft.com/office/drawing/2014/main" id="{3B98E74A-93F3-4120-9934-E143AA28AB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2550" y="3914775"/>
          <a:ext cx="3000375" cy="355977"/>
        </a:xfrm>
        <a:prstGeom prst="rect">
          <a:avLst/>
        </a:prstGeom>
      </xdr:spPr>
    </xdr:pic>
    <xdr:clientData/>
  </xdr:twoCellAnchor>
  <xdr:twoCellAnchor editAs="oneCell">
    <xdr:from>
      <xdr:col>1</xdr:col>
      <xdr:colOff>3838575</xdr:colOff>
      <xdr:row>14</xdr:row>
      <xdr:rowOff>1</xdr:rowOff>
    </xdr:from>
    <xdr:to>
      <xdr:col>1</xdr:col>
      <xdr:colOff>5853232</xdr:colOff>
      <xdr:row>18</xdr:row>
      <xdr:rowOff>47625</xdr:rowOff>
    </xdr:to>
    <xdr:pic>
      <xdr:nvPicPr>
        <xdr:cNvPr id="5" name="Picture 4">
          <a:extLst>
            <a:ext uri="{FF2B5EF4-FFF2-40B4-BE49-F238E27FC236}">
              <a16:creationId xmlns:a16="http://schemas.microsoft.com/office/drawing/2014/main" id="{74444B3F-B958-456C-A7CA-4E89C95DA9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00625" y="3800476"/>
          <a:ext cx="2014657" cy="69532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3CAA7-500F-4887-AB13-3C1267D902CE}">
  <dimension ref="A1:B34"/>
  <sheetViews>
    <sheetView showGridLines="0" tabSelected="1" workbookViewId="0">
      <selection activeCell="B3" sqref="B3"/>
    </sheetView>
  </sheetViews>
  <sheetFormatPr defaultRowHeight="12.75" x14ac:dyDescent="0.2"/>
  <cols>
    <col min="1" max="1" width="17.5703125" style="44" bestFit="1" customWidth="1"/>
    <col min="2" max="2" width="115" style="44" customWidth="1"/>
    <col min="3" max="16384" width="9.140625" style="44"/>
  </cols>
  <sheetData>
    <row r="1" spans="1:2" x14ac:dyDescent="0.2">
      <c r="B1" s="45" t="s">
        <v>23</v>
      </c>
    </row>
    <row r="2" spans="1:2" ht="25.5" x14ac:dyDescent="0.2">
      <c r="B2" s="46" t="s">
        <v>25</v>
      </c>
    </row>
    <row r="3" spans="1:2" s="47" customFormat="1" x14ac:dyDescent="0.2">
      <c r="B3" s="48" t="s">
        <v>24</v>
      </c>
    </row>
    <row r="4" spans="1:2" x14ac:dyDescent="0.2">
      <c r="B4" s="49"/>
    </row>
    <row r="5" spans="1:2" x14ac:dyDescent="0.2">
      <c r="B5" s="45" t="s">
        <v>29</v>
      </c>
    </row>
    <row r="6" spans="1:2" ht="25.5" x14ac:dyDescent="0.2">
      <c r="B6" s="46" t="s">
        <v>30</v>
      </c>
    </row>
    <row r="7" spans="1:2" s="47" customFormat="1" x14ac:dyDescent="0.2">
      <c r="B7" s="48" t="s">
        <v>24</v>
      </c>
    </row>
    <row r="8" spans="1:2" x14ac:dyDescent="0.2">
      <c r="B8" s="49"/>
    </row>
    <row r="9" spans="1:2" x14ac:dyDescent="0.2">
      <c r="A9" s="50" t="s">
        <v>10</v>
      </c>
      <c r="B9" s="51" t="s">
        <v>31</v>
      </c>
    </row>
    <row r="10" spans="1:2" x14ac:dyDescent="0.2">
      <c r="A10" s="52"/>
      <c r="B10" s="49" t="s">
        <v>32</v>
      </c>
    </row>
    <row r="11" spans="1:2" s="47" customFormat="1" x14ac:dyDescent="0.2">
      <c r="A11" s="53"/>
    </row>
    <row r="12" spans="1:2" ht="63.75" x14ac:dyDescent="0.2">
      <c r="A12" s="54" t="s">
        <v>0</v>
      </c>
      <c r="B12" s="46" t="s">
        <v>20</v>
      </c>
    </row>
    <row r="13" spans="1:2" x14ac:dyDescent="0.2">
      <c r="A13" s="52"/>
      <c r="B13" s="46"/>
    </row>
    <row r="14" spans="1:2" x14ac:dyDescent="0.2">
      <c r="A14" s="52"/>
      <c r="B14" s="55" t="s">
        <v>19</v>
      </c>
    </row>
    <row r="15" spans="1:2" x14ac:dyDescent="0.2">
      <c r="A15" s="52"/>
      <c r="B15" s="46"/>
    </row>
    <row r="16" spans="1:2" x14ac:dyDescent="0.2">
      <c r="A16" s="52"/>
      <c r="B16" s="56"/>
    </row>
    <row r="17" spans="1:2" x14ac:dyDescent="0.2">
      <c r="A17" s="52"/>
      <c r="B17" s="56"/>
    </row>
    <row r="18" spans="1:2" x14ac:dyDescent="0.2">
      <c r="A18" s="52"/>
    </row>
    <row r="19" spans="1:2" x14ac:dyDescent="0.2">
      <c r="A19" s="52"/>
    </row>
    <row r="20" spans="1:2" x14ac:dyDescent="0.2">
      <c r="A20" s="52"/>
      <c r="B20" s="44" t="s">
        <v>37</v>
      </c>
    </row>
    <row r="21" spans="1:2" s="47" customFormat="1" x14ac:dyDescent="0.2">
      <c r="A21" s="53"/>
      <c r="B21" s="47" t="s">
        <v>18</v>
      </c>
    </row>
    <row r="22" spans="1:2" x14ac:dyDescent="0.2">
      <c r="A22" s="52"/>
    </row>
    <row r="23" spans="1:2" x14ac:dyDescent="0.2">
      <c r="A23" s="54" t="s">
        <v>5</v>
      </c>
      <c r="B23" s="51" t="s">
        <v>21</v>
      </c>
    </row>
    <row r="24" spans="1:2" s="47" customFormat="1" x14ac:dyDescent="0.2">
      <c r="A24" s="57"/>
      <c r="B24" s="58"/>
    </row>
    <row r="25" spans="1:2" x14ac:dyDescent="0.2">
      <c r="A25" s="52"/>
    </row>
    <row r="26" spans="1:2" x14ac:dyDescent="0.2">
      <c r="A26" s="54" t="s">
        <v>9</v>
      </c>
      <c r="B26" s="51" t="s">
        <v>36</v>
      </c>
    </row>
    <row r="27" spans="1:2" x14ac:dyDescent="0.2">
      <c r="A27" s="52"/>
    </row>
    <row r="28" spans="1:2" s="60" customFormat="1" x14ac:dyDescent="0.2">
      <c r="A28" s="59"/>
    </row>
    <row r="29" spans="1:2" s="62" customFormat="1" x14ac:dyDescent="0.2">
      <c r="A29" s="61"/>
    </row>
    <row r="30" spans="1:2" s="62" customFormat="1" x14ac:dyDescent="0.2">
      <c r="A30" s="61"/>
    </row>
    <row r="31" spans="1:2" ht="15" x14ac:dyDescent="0.25">
      <c r="A31" s="52"/>
      <c r="B31" s="63" t="s">
        <v>26</v>
      </c>
    </row>
    <row r="32" spans="1:2" ht="38.25" x14ac:dyDescent="0.2">
      <c r="A32" s="64" t="s">
        <v>8</v>
      </c>
      <c r="B32" s="46" t="s">
        <v>33</v>
      </c>
    </row>
    <row r="33" spans="1:2" ht="25.5" x14ac:dyDescent="0.2">
      <c r="A33" s="64" t="s">
        <v>27</v>
      </c>
      <c r="B33" s="46" t="s">
        <v>34</v>
      </c>
    </row>
    <row r="34" spans="1:2" ht="38.25" x14ac:dyDescent="0.2">
      <c r="A34" s="64" t="s">
        <v>28</v>
      </c>
      <c r="B34" s="46" t="s">
        <v>35</v>
      </c>
    </row>
  </sheetData>
  <sheetProtection algorithmName="SHA-512" hashValue="HGUdDkvDgKpZ8LtebdRY1UrfWBFZ629Qn95p+yiWbGe+QD7QiHd7ZmVAnvvhs8S3rL7gvhiMxtwmBjMDkNTyTA==" saltValue="tCx8QgpnhUKYSXziT29fQ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4AF37-ADD0-41F0-B40E-FC665BBB0A5A}">
  <sheetPr>
    <outlinePr summaryBelow="0" summaryRight="0"/>
  </sheetPr>
  <dimension ref="A2:I281"/>
  <sheetViews>
    <sheetView zoomScaleNormal="100" workbookViewId="0">
      <pane ySplit="4" topLeftCell="A48" activePane="bottomLeft" state="frozen"/>
      <selection pane="bottomLeft" activeCell="A52" sqref="A52:F52"/>
    </sheetView>
  </sheetViews>
  <sheetFormatPr defaultColWidth="14.42578125" defaultRowHeight="15.75" customHeight="1" x14ac:dyDescent="0.2"/>
  <cols>
    <col min="1" max="1" width="22" style="2" customWidth="1"/>
    <col min="2" max="5" width="14.42578125" style="2"/>
    <col min="6" max="6" width="11.85546875" style="2" bestFit="1" customWidth="1"/>
    <col min="7" max="7" width="2" style="2" hidden="1" customWidth="1"/>
    <col min="8" max="8" width="6" style="6" hidden="1" customWidth="1"/>
    <col min="9" max="16384" width="14.42578125" style="2"/>
  </cols>
  <sheetData>
    <row r="2" spans="1:5" ht="12.75" x14ac:dyDescent="0.2">
      <c r="B2" s="1"/>
      <c r="C2" s="1"/>
    </row>
    <row r="3" spans="1:5" ht="15.75" customHeight="1" x14ac:dyDescent="0.2">
      <c r="A3" s="13" t="s">
        <v>7</v>
      </c>
      <c r="B3" s="14">
        <f>SUM(H20:H169)</f>
        <v>73037.191520616791</v>
      </c>
      <c r="C3" s="15"/>
    </row>
    <row r="4" spans="1:5" ht="12.75" x14ac:dyDescent="0.2">
      <c r="B4" s="16"/>
      <c r="C4" s="1"/>
    </row>
    <row r="5" spans="1:5" ht="15.75" customHeight="1" x14ac:dyDescent="0.2">
      <c r="A5" s="2" t="s">
        <v>11</v>
      </c>
      <c r="B5" s="17"/>
      <c r="C5" s="1"/>
      <c r="D5" s="1"/>
      <c r="E5" s="1"/>
    </row>
    <row r="6" spans="1:5" ht="15.75" customHeight="1" x14ac:dyDescent="0.2">
      <c r="B6" s="18" t="s">
        <v>16</v>
      </c>
      <c r="C6" s="1"/>
      <c r="D6" s="1"/>
      <c r="E6" s="1"/>
    </row>
    <row r="7" spans="1:5" ht="15.75" customHeight="1" x14ac:dyDescent="0.2">
      <c r="B7" s="16" t="s">
        <v>10</v>
      </c>
      <c r="C7" s="7">
        <v>60000</v>
      </c>
    </row>
    <row r="8" spans="1:5" ht="15.75" customHeight="1" x14ac:dyDescent="0.2">
      <c r="A8" s="1"/>
      <c r="B8" s="1"/>
      <c r="C8" s="1"/>
      <c r="D8" s="1"/>
    </row>
    <row r="9" spans="1:5" ht="15.75" customHeight="1" x14ac:dyDescent="0.2">
      <c r="A9" s="17" t="s">
        <v>0</v>
      </c>
      <c r="B9" s="1"/>
      <c r="C9" s="1"/>
      <c r="D9" s="1"/>
    </row>
    <row r="10" spans="1:5" ht="15.75" customHeight="1" x14ac:dyDescent="0.2">
      <c r="A10" s="16" t="s">
        <v>1</v>
      </c>
      <c r="B10" s="8">
        <v>0.52</v>
      </c>
      <c r="C10" s="1"/>
      <c r="D10" s="1"/>
    </row>
    <row r="11" spans="1:5" ht="15.75" customHeight="1" x14ac:dyDescent="0.2">
      <c r="A11" s="16" t="s">
        <v>2</v>
      </c>
      <c r="B11" s="8">
        <v>0.23</v>
      </c>
      <c r="C11" s="1"/>
      <c r="D11" s="1"/>
    </row>
    <row r="12" spans="1:5" ht="15.75" customHeight="1" x14ac:dyDescent="0.2">
      <c r="A12" s="16" t="s">
        <v>3</v>
      </c>
      <c r="B12" s="8">
        <v>0.18</v>
      </c>
      <c r="C12" s="1"/>
      <c r="D12" s="1"/>
    </row>
    <row r="13" spans="1:5" ht="15.75" customHeight="1" x14ac:dyDescent="0.2">
      <c r="A13" s="1"/>
      <c r="B13" s="1"/>
      <c r="C13" s="1"/>
      <c r="D13" s="1"/>
    </row>
    <row r="14" spans="1:5" ht="15.75" customHeight="1" x14ac:dyDescent="0.2">
      <c r="A14" s="17" t="s">
        <v>4</v>
      </c>
      <c r="B14" s="19">
        <v>0.1237</v>
      </c>
      <c r="C14" s="1"/>
      <c r="D14" s="1"/>
    </row>
    <row r="15" spans="1:5" ht="15.75" customHeight="1" x14ac:dyDescent="0.2">
      <c r="A15" s="17" t="s">
        <v>5</v>
      </c>
      <c r="B15" s="9">
        <v>1</v>
      </c>
    </row>
    <row r="16" spans="1:5" ht="15.75" customHeight="1" x14ac:dyDescent="0.2">
      <c r="A16" s="17" t="s">
        <v>9</v>
      </c>
      <c r="B16" s="9">
        <v>365</v>
      </c>
    </row>
    <row r="18" spans="1:9" ht="12.75" x14ac:dyDescent="0.2">
      <c r="A18" s="1"/>
      <c r="C18" s="32"/>
      <c r="D18" s="33"/>
      <c r="E18" s="33"/>
      <c r="F18" s="33"/>
    </row>
    <row r="19" spans="1:9" ht="12.75" x14ac:dyDescent="0.2">
      <c r="A19" s="1" t="s">
        <v>22</v>
      </c>
      <c r="B19" s="1" t="s">
        <v>6</v>
      </c>
      <c r="C19" s="1" t="s">
        <v>12</v>
      </c>
      <c r="D19" s="1" t="s">
        <v>13</v>
      </c>
      <c r="E19" s="1" t="s">
        <v>14</v>
      </c>
      <c r="F19" s="1" t="s">
        <v>15</v>
      </c>
    </row>
    <row r="20" spans="1:9" ht="12.75" x14ac:dyDescent="0.2">
      <c r="A20" s="1">
        <v>1</v>
      </c>
      <c r="B20" s="3">
        <f>IF(($A20+$B$15)=2,($B$10+(0.5*$B$11)),IF(($A20+$B$15)=3,($B$11+(0.5*$B$12)),(1.5*$B$12)))</f>
        <v>0.63500000000000001</v>
      </c>
      <c r="C20" s="4">
        <f>C7*(1-B20)</f>
        <v>21900</v>
      </c>
      <c r="D20" s="5">
        <f>1/((1+$B$14)^(0.5))</f>
        <v>0.94335424825295311</v>
      </c>
      <c r="E20" s="4">
        <f t="shared" ref="E20:E50" si="0">C20*D20</f>
        <v>20659.458036739674</v>
      </c>
      <c r="F20" s="4">
        <f>E20</f>
        <v>20659.458036739674</v>
      </c>
      <c r="G20" s="2">
        <f t="shared" ref="G20:G63" si="1">IF(E20&lt;1,1,0)</f>
        <v>0</v>
      </c>
      <c r="H20" s="6">
        <f t="shared" ref="H20:H51" si="2">IF(G20=1,IF(G19=0,F20,0),0)</f>
        <v>0</v>
      </c>
      <c r="I20" s="6"/>
    </row>
    <row r="21" spans="1:9" ht="12.75" x14ac:dyDescent="0.2">
      <c r="A21" s="1">
        <f>A20+1</f>
        <v>2</v>
      </c>
      <c r="B21" s="3">
        <f>IF(($A21+$B$15)=3,$B$11,$B$12)</f>
        <v>0.23</v>
      </c>
      <c r="C21" s="4">
        <f t="shared" ref="C21:C84" si="3">C20*(1-$B21)</f>
        <v>16863</v>
      </c>
      <c r="D21" s="5">
        <f t="shared" ref="D21:D50" si="4">1/((1+$B$14)^(A20+0.5))</f>
        <v>0.83950720677489821</v>
      </c>
      <c r="E21" s="4">
        <f t="shared" si="0"/>
        <v>14156.610027845109</v>
      </c>
      <c r="F21" s="4">
        <f t="shared" ref="F21:F49" si="5">F20+E21</f>
        <v>34816.068064584782</v>
      </c>
      <c r="G21" s="2">
        <f t="shared" si="1"/>
        <v>0</v>
      </c>
      <c r="H21" s="6">
        <f t="shared" si="2"/>
        <v>0</v>
      </c>
      <c r="I21" s="6"/>
    </row>
    <row r="22" spans="1:9" ht="12.75" x14ac:dyDescent="0.2">
      <c r="A22" s="1">
        <f t="shared" ref="A22:A85" si="6">A21+1</f>
        <v>3</v>
      </c>
      <c r="B22" s="3">
        <f>B12</f>
        <v>0.18</v>
      </c>
      <c r="C22" s="4">
        <f t="shared" si="3"/>
        <v>13827.660000000002</v>
      </c>
      <c r="D22" s="5">
        <f t="shared" si="4"/>
        <v>0.74709193447975286</v>
      </c>
      <c r="E22" s="4">
        <f t="shared" si="0"/>
        <v>10330.533258728301</v>
      </c>
      <c r="F22" s="4">
        <f t="shared" si="5"/>
        <v>45146.60132331308</v>
      </c>
      <c r="G22" s="2">
        <f t="shared" si="1"/>
        <v>0</v>
      </c>
      <c r="H22" s="6">
        <f t="shared" si="2"/>
        <v>0</v>
      </c>
      <c r="I22" s="6"/>
    </row>
    <row r="23" spans="1:9" ht="12.75" x14ac:dyDescent="0.2">
      <c r="A23" s="1">
        <f t="shared" si="6"/>
        <v>4</v>
      </c>
      <c r="B23" s="3">
        <f t="shared" ref="B23:B86" si="7">IF(($A23+$B$15)=2,$B$10,IF(($A23+$B$15)=3,$B$11,$B$12))</f>
        <v>0.18</v>
      </c>
      <c r="C23" s="4">
        <f t="shared" si="3"/>
        <v>11338.681200000003</v>
      </c>
      <c r="D23" s="5">
        <f t="shared" si="4"/>
        <v>0.66484999063785077</v>
      </c>
      <c r="E23" s="4">
        <f t="shared" si="0"/>
        <v>7538.5220896655765</v>
      </c>
      <c r="F23" s="4">
        <f t="shared" si="5"/>
        <v>52685.123412978654</v>
      </c>
      <c r="G23" s="2">
        <f t="shared" si="1"/>
        <v>0</v>
      </c>
      <c r="H23" s="6">
        <f t="shared" si="2"/>
        <v>0</v>
      </c>
      <c r="I23" s="6"/>
    </row>
    <row r="24" spans="1:9" ht="12.75" x14ac:dyDescent="0.2">
      <c r="A24" s="1">
        <f t="shared" si="6"/>
        <v>5</v>
      </c>
      <c r="B24" s="3">
        <f t="shared" si="7"/>
        <v>0.18</v>
      </c>
      <c r="C24" s="4">
        <f t="shared" si="3"/>
        <v>9297.7185840000038</v>
      </c>
      <c r="D24" s="5">
        <f t="shared" si="4"/>
        <v>0.59166146715124213</v>
      </c>
      <c r="E24" s="4">
        <f t="shared" si="0"/>
        <v>5501.1018185688117</v>
      </c>
      <c r="F24" s="4">
        <f t="shared" si="5"/>
        <v>58186.225231547462</v>
      </c>
      <c r="G24" s="2">
        <f t="shared" si="1"/>
        <v>0</v>
      </c>
      <c r="H24" s="6">
        <f t="shared" si="2"/>
        <v>0</v>
      </c>
      <c r="I24" s="6"/>
    </row>
    <row r="25" spans="1:9" ht="12.75" x14ac:dyDescent="0.2">
      <c r="A25" s="1">
        <f t="shared" si="6"/>
        <v>6</v>
      </c>
      <c r="B25" s="3">
        <f t="shared" si="7"/>
        <v>0.18</v>
      </c>
      <c r="C25" s="4">
        <f t="shared" si="3"/>
        <v>7624.1292388800039</v>
      </c>
      <c r="D25" s="5">
        <f t="shared" si="4"/>
        <v>0.52652973849892526</v>
      </c>
      <c r="E25" s="4">
        <f t="shared" si="0"/>
        <v>4014.3307744294984</v>
      </c>
      <c r="F25" s="4">
        <f t="shared" si="5"/>
        <v>62200.556005976963</v>
      </c>
      <c r="G25" s="2">
        <f t="shared" si="1"/>
        <v>0</v>
      </c>
      <c r="H25" s="6">
        <f t="shared" si="2"/>
        <v>0</v>
      </c>
      <c r="I25" s="6"/>
    </row>
    <row r="26" spans="1:9" ht="12.75" x14ac:dyDescent="0.2">
      <c r="A26" s="1">
        <f t="shared" si="6"/>
        <v>7</v>
      </c>
      <c r="B26" s="3">
        <f t="shared" si="7"/>
        <v>0.18</v>
      </c>
      <c r="C26" s="4">
        <f t="shared" si="3"/>
        <v>6251.7859758816039</v>
      </c>
      <c r="D26" s="5">
        <f t="shared" si="4"/>
        <v>0.46856789045023156</v>
      </c>
      <c r="E26" s="4">
        <f t="shared" si="0"/>
        <v>2929.3861662651852</v>
      </c>
      <c r="F26" s="4">
        <f t="shared" si="5"/>
        <v>65129.942172242147</v>
      </c>
      <c r="G26" s="2">
        <f t="shared" si="1"/>
        <v>0</v>
      </c>
      <c r="H26" s="6">
        <f t="shared" si="2"/>
        <v>0</v>
      </c>
      <c r="I26" s="6"/>
    </row>
    <row r="27" spans="1:9" ht="12.75" x14ac:dyDescent="0.2">
      <c r="A27" s="1">
        <f t="shared" si="6"/>
        <v>8</v>
      </c>
      <c r="B27" s="3">
        <f t="shared" si="7"/>
        <v>0.18</v>
      </c>
      <c r="C27" s="4">
        <f t="shared" si="3"/>
        <v>5126.4645002229154</v>
      </c>
      <c r="D27" s="5">
        <f t="shared" si="4"/>
        <v>0.41698664274293101</v>
      </c>
      <c r="E27" s="4">
        <f t="shared" si="0"/>
        <v>2137.6672210887714</v>
      </c>
      <c r="F27" s="4">
        <f t="shared" si="5"/>
        <v>67267.609393330917</v>
      </c>
      <c r="G27" s="2">
        <f t="shared" si="1"/>
        <v>0</v>
      </c>
      <c r="H27" s="6">
        <f t="shared" si="2"/>
        <v>0</v>
      </c>
      <c r="I27" s="6"/>
    </row>
    <row r="28" spans="1:9" ht="12.75" x14ac:dyDescent="0.2">
      <c r="A28" s="1">
        <f t="shared" si="6"/>
        <v>9</v>
      </c>
      <c r="B28" s="3">
        <f t="shared" si="7"/>
        <v>0.18</v>
      </c>
      <c r="C28" s="4">
        <f t="shared" si="3"/>
        <v>4203.7008901827912</v>
      </c>
      <c r="D28" s="5">
        <f t="shared" si="4"/>
        <v>0.37108360126629086</v>
      </c>
      <c r="E28" s="4">
        <f t="shared" si="0"/>
        <v>1559.9244649753427</v>
      </c>
      <c r="F28" s="4">
        <f t="shared" si="5"/>
        <v>68827.533858306255</v>
      </c>
      <c r="G28" s="2">
        <f t="shared" si="1"/>
        <v>0</v>
      </c>
      <c r="H28" s="6">
        <f t="shared" si="2"/>
        <v>0</v>
      </c>
      <c r="I28" s="6"/>
    </row>
    <row r="29" spans="1:9" ht="12.75" x14ac:dyDescent="0.2">
      <c r="A29" s="1">
        <f t="shared" si="6"/>
        <v>10</v>
      </c>
      <c r="B29" s="3">
        <f t="shared" si="7"/>
        <v>0.18</v>
      </c>
      <c r="C29" s="4">
        <f t="shared" si="3"/>
        <v>3447.034729949889</v>
      </c>
      <c r="D29" s="5">
        <f t="shared" si="4"/>
        <v>0.33023369339351333</v>
      </c>
      <c r="E29" s="4">
        <f t="shared" si="0"/>
        <v>1138.3270101270637</v>
      </c>
      <c r="F29" s="4">
        <f t="shared" si="5"/>
        <v>69965.860868433316</v>
      </c>
      <c r="G29" s="2">
        <f t="shared" si="1"/>
        <v>0</v>
      </c>
      <c r="H29" s="6">
        <f t="shared" si="2"/>
        <v>0</v>
      </c>
      <c r="I29" s="6"/>
    </row>
    <row r="30" spans="1:9" ht="12.75" x14ac:dyDescent="0.2">
      <c r="A30" s="1">
        <f t="shared" si="6"/>
        <v>11</v>
      </c>
      <c r="B30" s="3">
        <f t="shared" si="7"/>
        <v>0.18</v>
      </c>
      <c r="C30" s="4">
        <f t="shared" si="3"/>
        <v>2826.5684785589092</v>
      </c>
      <c r="D30" s="5">
        <f t="shared" si="4"/>
        <v>0.29388065621919846</v>
      </c>
      <c r="E30" s="4">
        <f t="shared" si="0"/>
        <v>830.67379932739357</v>
      </c>
      <c r="F30" s="4">
        <f t="shared" si="5"/>
        <v>70796.534667760716</v>
      </c>
      <c r="G30" s="2">
        <f t="shared" si="1"/>
        <v>0</v>
      </c>
      <c r="H30" s="6">
        <f t="shared" si="2"/>
        <v>0</v>
      </c>
      <c r="I30" s="6"/>
    </row>
    <row r="31" spans="1:9" ht="12.75" x14ac:dyDescent="0.2">
      <c r="A31" s="1">
        <f t="shared" si="6"/>
        <v>12</v>
      </c>
      <c r="B31" s="3">
        <f t="shared" si="7"/>
        <v>0.18</v>
      </c>
      <c r="C31" s="4">
        <f t="shared" si="3"/>
        <v>2317.7861524183058</v>
      </c>
      <c r="D31" s="5">
        <f t="shared" si="4"/>
        <v>0.26152946179513975</v>
      </c>
      <c r="E31" s="4">
        <f t="shared" si="0"/>
        <v>606.16936499818723</v>
      </c>
      <c r="F31" s="4">
        <f t="shared" si="5"/>
        <v>71402.704032758906</v>
      </c>
      <c r="G31" s="2">
        <f t="shared" si="1"/>
        <v>0</v>
      </c>
      <c r="H31" s="6">
        <f t="shared" si="2"/>
        <v>0</v>
      </c>
      <c r="I31" s="6"/>
    </row>
    <row r="32" spans="1:9" ht="12.75" x14ac:dyDescent="0.2">
      <c r="A32" s="1">
        <f t="shared" si="6"/>
        <v>13</v>
      </c>
      <c r="B32" s="3">
        <f t="shared" si="7"/>
        <v>0.18</v>
      </c>
      <c r="C32" s="4">
        <f t="shared" si="3"/>
        <v>1900.584644983011</v>
      </c>
      <c r="D32" s="5">
        <f t="shared" si="4"/>
        <v>0.23273957621708619</v>
      </c>
      <c r="E32" s="4">
        <f t="shared" si="0"/>
        <v>442.34126483804715</v>
      </c>
      <c r="F32" s="4">
        <f t="shared" si="5"/>
        <v>71845.045297596953</v>
      </c>
      <c r="G32" s="2">
        <f t="shared" si="1"/>
        <v>0</v>
      </c>
      <c r="H32" s="6">
        <f t="shared" si="2"/>
        <v>0</v>
      </c>
      <c r="I32" s="6"/>
    </row>
    <row r="33" spans="1:9" ht="12.75" x14ac:dyDescent="0.2">
      <c r="A33" s="1">
        <f t="shared" si="6"/>
        <v>14</v>
      </c>
      <c r="B33" s="3">
        <f t="shared" si="7"/>
        <v>0.18</v>
      </c>
      <c r="C33" s="4">
        <f t="shared" si="3"/>
        <v>1558.4794088860692</v>
      </c>
      <c r="D33" s="5">
        <f t="shared" si="4"/>
        <v>0.20711896076985511</v>
      </c>
      <c r="E33" s="4">
        <f t="shared" si="0"/>
        <v>322.79063554970077</v>
      </c>
      <c r="F33" s="4">
        <f t="shared" si="5"/>
        <v>72167.835933146649</v>
      </c>
      <c r="G33" s="2">
        <f t="shared" si="1"/>
        <v>0</v>
      </c>
      <c r="H33" s="6">
        <f t="shared" si="2"/>
        <v>0</v>
      </c>
      <c r="I33" s="6"/>
    </row>
    <row r="34" spans="1:9" ht="12.75" x14ac:dyDescent="0.2">
      <c r="A34" s="1">
        <f t="shared" si="6"/>
        <v>15</v>
      </c>
      <c r="B34" s="3">
        <f t="shared" si="7"/>
        <v>0.18</v>
      </c>
      <c r="C34" s="4">
        <f t="shared" si="3"/>
        <v>1277.9531152865768</v>
      </c>
      <c r="D34" s="5">
        <f t="shared" si="4"/>
        <v>0.18431873344296087</v>
      </c>
      <c r="E34" s="4">
        <f t="shared" si="0"/>
        <v>235.55069960910799</v>
      </c>
      <c r="F34" s="4">
        <f t="shared" si="5"/>
        <v>72403.386632755763</v>
      </c>
      <c r="G34" s="2">
        <f t="shared" si="1"/>
        <v>0</v>
      </c>
      <c r="H34" s="6">
        <f t="shared" si="2"/>
        <v>0</v>
      </c>
      <c r="I34" s="6"/>
    </row>
    <row r="35" spans="1:9" ht="12.75" x14ac:dyDescent="0.2">
      <c r="A35" s="1">
        <f t="shared" si="6"/>
        <v>16</v>
      </c>
      <c r="B35" s="3">
        <f t="shared" si="7"/>
        <v>0.18</v>
      </c>
      <c r="C35" s="4">
        <f t="shared" si="3"/>
        <v>1047.921554534993</v>
      </c>
      <c r="D35" s="5">
        <f t="shared" si="4"/>
        <v>0.16402841812134991</v>
      </c>
      <c r="E35" s="4">
        <f t="shared" si="0"/>
        <v>171.8889149056408</v>
      </c>
      <c r="F35" s="4">
        <f t="shared" si="5"/>
        <v>72575.275547661397</v>
      </c>
      <c r="G35" s="2">
        <f t="shared" si="1"/>
        <v>0</v>
      </c>
      <c r="H35" s="6">
        <f t="shared" si="2"/>
        <v>0</v>
      </c>
      <c r="I35" s="6"/>
    </row>
    <row r="36" spans="1:9" ht="12.75" x14ac:dyDescent="0.2">
      <c r="A36" s="1">
        <f t="shared" si="6"/>
        <v>17</v>
      </c>
      <c r="B36" s="3">
        <f t="shared" si="7"/>
        <v>0.18</v>
      </c>
      <c r="C36" s="4">
        <f t="shared" si="3"/>
        <v>859.29567471869427</v>
      </c>
      <c r="D36" s="5">
        <f t="shared" si="4"/>
        <v>0.14597171675834286</v>
      </c>
      <c r="E36" s="4">
        <f t="shared" si="0"/>
        <v>125.43286484170636</v>
      </c>
      <c r="F36" s="4">
        <f t="shared" si="5"/>
        <v>72700.708412503096</v>
      </c>
      <c r="G36" s="2">
        <f t="shared" si="1"/>
        <v>0</v>
      </c>
      <c r="H36" s="6">
        <f t="shared" si="2"/>
        <v>0</v>
      </c>
      <c r="I36" s="6"/>
    </row>
    <row r="37" spans="1:9" ht="12.75" x14ac:dyDescent="0.2">
      <c r="A37" s="1">
        <f t="shared" si="6"/>
        <v>18</v>
      </c>
      <c r="B37" s="3">
        <f t="shared" si="7"/>
        <v>0.18</v>
      </c>
      <c r="C37" s="4">
        <f t="shared" si="3"/>
        <v>704.62245326932941</v>
      </c>
      <c r="D37" s="5">
        <f t="shared" si="4"/>
        <v>0.12990274695945794</v>
      </c>
      <c r="E37" s="4">
        <f t="shared" si="0"/>
        <v>91.532392248998178</v>
      </c>
      <c r="F37" s="4">
        <f t="shared" si="5"/>
        <v>72792.240804752088</v>
      </c>
      <c r="G37" s="2">
        <f t="shared" si="1"/>
        <v>0</v>
      </c>
      <c r="H37" s="6">
        <f t="shared" si="2"/>
        <v>0</v>
      </c>
      <c r="I37" s="6"/>
    </row>
    <row r="38" spans="1:9" ht="12.75" x14ac:dyDescent="0.2">
      <c r="A38" s="1">
        <f t="shared" si="6"/>
        <v>19</v>
      </c>
      <c r="B38" s="3">
        <f t="shared" si="7"/>
        <v>0.18</v>
      </c>
      <c r="C38" s="4">
        <f t="shared" si="3"/>
        <v>577.79041168085018</v>
      </c>
      <c r="D38" s="5">
        <f t="shared" si="4"/>
        <v>0.11560269374339946</v>
      </c>
      <c r="E38" s="4">
        <f t="shared" si="0"/>
        <v>66.794128009414024</v>
      </c>
      <c r="F38" s="4">
        <f t="shared" si="5"/>
        <v>72859.034932761497</v>
      </c>
      <c r="G38" s="2">
        <f t="shared" si="1"/>
        <v>0</v>
      </c>
      <c r="H38" s="6">
        <f t="shared" si="2"/>
        <v>0</v>
      </c>
      <c r="I38" s="6"/>
    </row>
    <row r="39" spans="1:9" ht="12.75" x14ac:dyDescent="0.2">
      <c r="A39" s="1">
        <f t="shared" si="6"/>
        <v>20</v>
      </c>
      <c r="B39" s="3">
        <f t="shared" si="7"/>
        <v>0.18</v>
      </c>
      <c r="C39" s="4">
        <f t="shared" si="3"/>
        <v>473.78813757829721</v>
      </c>
      <c r="D39" s="5">
        <f t="shared" si="4"/>
        <v>0.10287682988644607</v>
      </c>
      <c r="E39" s="4">
        <f t="shared" si="0"/>
        <v>48.741821631858592</v>
      </c>
      <c r="F39" s="4">
        <f t="shared" si="5"/>
        <v>72907.776754393359</v>
      </c>
      <c r="G39" s="2">
        <f t="shared" si="1"/>
        <v>0</v>
      </c>
      <c r="H39" s="6">
        <f t="shared" si="2"/>
        <v>0</v>
      </c>
      <c r="I39" s="6"/>
    </row>
    <row r="40" spans="1:9" ht="12.75" x14ac:dyDescent="0.2">
      <c r="A40" s="1">
        <f t="shared" si="6"/>
        <v>21</v>
      </c>
      <c r="B40" s="3">
        <f t="shared" si="7"/>
        <v>0.18</v>
      </c>
      <c r="C40" s="4">
        <f t="shared" si="3"/>
        <v>388.50627281420373</v>
      </c>
      <c r="D40" s="5">
        <f t="shared" si="4"/>
        <v>9.1551864275559378E-2</v>
      </c>
      <c r="E40" s="4">
        <f t="shared" si="0"/>
        <v>35.568473558889423</v>
      </c>
      <c r="F40" s="4">
        <f t="shared" si="5"/>
        <v>72943.345227952246</v>
      </c>
      <c r="G40" s="2">
        <f t="shared" si="1"/>
        <v>0</v>
      </c>
      <c r="H40" s="6">
        <f t="shared" si="2"/>
        <v>0</v>
      </c>
      <c r="I40" s="6"/>
    </row>
    <row r="41" spans="1:9" ht="12.75" x14ac:dyDescent="0.2">
      <c r="A41" s="1">
        <f t="shared" si="6"/>
        <v>22</v>
      </c>
      <c r="B41" s="3">
        <f t="shared" si="7"/>
        <v>0.18</v>
      </c>
      <c r="C41" s="4">
        <f t="shared" si="3"/>
        <v>318.5751437076471</v>
      </c>
      <c r="D41" s="5">
        <f t="shared" si="4"/>
        <v>8.1473582162106789E-2</v>
      </c>
      <c r="E41" s="4">
        <f t="shared" si="0"/>
        <v>25.955458145669965</v>
      </c>
      <c r="F41" s="4">
        <f t="shared" si="5"/>
        <v>72969.300686097922</v>
      </c>
      <c r="G41" s="2">
        <f t="shared" si="1"/>
        <v>0</v>
      </c>
      <c r="H41" s="6">
        <f t="shared" si="2"/>
        <v>0</v>
      </c>
      <c r="I41" s="6"/>
    </row>
    <row r="42" spans="1:9" ht="12.75" x14ac:dyDescent="0.2">
      <c r="A42" s="1">
        <f t="shared" si="6"/>
        <v>23</v>
      </c>
      <c r="B42" s="3">
        <f t="shared" si="7"/>
        <v>0.18</v>
      </c>
      <c r="C42" s="4">
        <f t="shared" si="3"/>
        <v>261.23161784027064</v>
      </c>
      <c r="D42" s="5">
        <f t="shared" si="4"/>
        <v>7.2504745182973021E-2</v>
      </c>
      <c r="E42" s="4">
        <f t="shared" si="0"/>
        <v>18.940531885244614</v>
      </c>
      <c r="F42" s="4">
        <f t="shared" si="5"/>
        <v>72988.241217983174</v>
      </c>
      <c r="G42" s="2">
        <f t="shared" si="1"/>
        <v>0</v>
      </c>
      <c r="H42" s="6">
        <f t="shared" si="2"/>
        <v>0</v>
      </c>
      <c r="I42" s="6"/>
    </row>
    <row r="43" spans="1:9" ht="12.75" x14ac:dyDescent="0.2">
      <c r="A43" s="1">
        <f t="shared" si="6"/>
        <v>24</v>
      </c>
      <c r="B43" s="3">
        <f t="shared" si="7"/>
        <v>0.18</v>
      </c>
      <c r="C43" s="4">
        <f t="shared" si="3"/>
        <v>214.20992662902194</v>
      </c>
      <c r="D43" s="5">
        <f t="shared" si="4"/>
        <v>6.4523222553148574E-2</v>
      </c>
      <c r="E43" s="4">
        <f t="shared" si="0"/>
        <v>13.821514768978009</v>
      </c>
      <c r="F43" s="4">
        <f t="shared" si="5"/>
        <v>73002.062732752151</v>
      </c>
      <c r="G43" s="2">
        <f t="shared" si="1"/>
        <v>0</v>
      </c>
      <c r="H43" s="6">
        <f t="shared" si="2"/>
        <v>0</v>
      </c>
      <c r="I43" s="6"/>
    </row>
    <row r="44" spans="1:9" ht="12.75" x14ac:dyDescent="0.2">
      <c r="A44" s="1">
        <f t="shared" si="6"/>
        <v>25</v>
      </c>
      <c r="B44" s="3">
        <f t="shared" si="7"/>
        <v>0.18</v>
      </c>
      <c r="C44" s="4">
        <f t="shared" si="3"/>
        <v>175.65213983579801</v>
      </c>
      <c r="D44" s="5">
        <f t="shared" si="4"/>
        <v>5.7420327981799905E-2</v>
      </c>
      <c r="E44" s="4">
        <f t="shared" si="0"/>
        <v>10.086003480076503</v>
      </c>
      <c r="F44" s="4">
        <f t="shared" si="5"/>
        <v>73012.148736232222</v>
      </c>
      <c r="G44" s="2">
        <f t="shared" si="1"/>
        <v>0</v>
      </c>
      <c r="H44" s="6">
        <f t="shared" si="2"/>
        <v>0</v>
      </c>
      <c r="I44" s="6"/>
    </row>
    <row r="45" spans="1:9" ht="12.75" x14ac:dyDescent="0.2">
      <c r="A45" s="1">
        <f t="shared" si="6"/>
        <v>26</v>
      </c>
      <c r="B45" s="3">
        <f t="shared" si="7"/>
        <v>0.18</v>
      </c>
      <c r="C45" s="4">
        <f t="shared" si="3"/>
        <v>144.03475466535437</v>
      </c>
      <c r="D45" s="5">
        <f t="shared" si="4"/>
        <v>5.1099339665213073E-2</v>
      </c>
      <c r="E45" s="4">
        <f t="shared" si="0"/>
        <v>7.3600808522405758</v>
      </c>
      <c r="F45" s="4">
        <f t="shared" si="5"/>
        <v>73019.508817084468</v>
      </c>
      <c r="G45" s="2">
        <f t="shared" si="1"/>
        <v>0</v>
      </c>
      <c r="H45" s="6">
        <f t="shared" si="2"/>
        <v>0</v>
      </c>
      <c r="I45" s="6"/>
    </row>
    <row r="46" spans="1:9" ht="12.75" x14ac:dyDescent="0.2">
      <c r="A46" s="1">
        <f t="shared" si="6"/>
        <v>27</v>
      </c>
      <c r="B46" s="3">
        <f t="shared" si="7"/>
        <v>0.18</v>
      </c>
      <c r="C46" s="4">
        <f t="shared" si="3"/>
        <v>118.10849882559059</v>
      </c>
      <c r="D46" s="5">
        <f t="shared" si="4"/>
        <v>4.5474183203001749E-2</v>
      </c>
      <c r="E46" s="4">
        <f t="shared" si="0"/>
        <v>5.3708875134264229</v>
      </c>
      <c r="F46" s="4">
        <f t="shared" si="5"/>
        <v>73024.879704597901</v>
      </c>
      <c r="G46" s="2">
        <f t="shared" si="1"/>
        <v>0</v>
      </c>
      <c r="H46" s="6">
        <f t="shared" si="2"/>
        <v>0</v>
      </c>
      <c r="I46" s="6"/>
    </row>
    <row r="47" spans="1:9" ht="12.75" x14ac:dyDescent="0.2">
      <c r="A47" s="1">
        <f t="shared" si="6"/>
        <v>28</v>
      </c>
      <c r="B47" s="3">
        <f t="shared" si="7"/>
        <v>0.18</v>
      </c>
      <c r="C47" s="4">
        <f t="shared" si="3"/>
        <v>96.848969036984286</v>
      </c>
      <c r="D47" s="5">
        <f t="shared" si="4"/>
        <v>4.046825950253783E-2</v>
      </c>
      <c r="E47" s="4">
        <f t="shared" si="0"/>
        <v>3.9193092115419312</v>
      </c>
      <c r="F47" s="4">
        <f t="shared" si="5"/>
        <v>73028.799013809446</v>
      </c>
      <c r="G47" s="2">
        <f t="shared" si="1"/>
        <v>0</v>
      </c>
      <c r="H47" s="6">
        <f t="shared" si="2"/>
        <v>0</v>
      </c>
      <c r="I47" s="6"/>
    </row>
    <row r="48" spans="1:9" ht="12.75" x14ac:dyDescent="0.2">
      <c r="A48" s="1">
        <f t="shared" si="6"/>
        <v>29</v>
      </c>
      <c r="B48" s="3">
        <f t="shared" si="7"/>
        <v>0.18</v>
      </c>
      <c r="C48" s="4">
        <f t="shared" si="3"/>
        <v>79.416154610327126</v>
      </c>
      <c r="D48" s="5">
        <f t="shared" si="4"/>
        <v>3.6013401710899555E-2</v>
      </c>
      <c r="E48" s="4">
        <f t="shared" si="0"/>
        <v>2.8600458783166185</v>
      </c>
      <c r="F48" s="4">
        <f t="shared" si="5"/>
        <v>73031.659059687765</v>
      </c>
      <c r="G48" s="2">
        <f t="shared" si="1"/>
        <v>0</v>
      </c>
      <c r="H48" s="6">
        <f t="shared" si="2"/>
        <v>0</v>
      </c>
      <c r="I48" s="6"/>
    </row>
    <row r="49" spans="1:9" ht="12.75" x14ac:dyDescent="0.2">
      <c r="A49" s="1">
        <f t="shared" si="6"/>
        <v>30</v>
      </c>
      <c r="B49" s="3">
        <f t="shared" si="7"/>
        <v>0.18</v>
      </c>
      <c r="C49" s="4">
        <f t="shared" si="3"/>
        <v>65.121246780468255</v>
      </c>
      <c r="D49" s="5">
        <f t="shared" si="4"/>
        <v>3.2048946970632326E-2</v>
      </c>
      <c r="E49" s="4">
        <f t="shared" si="0"/>
        <v>2.0870673847286882</v>
      </c>
      <c r="F49" s="4">
        <f t="shared" si="5"/>
        <v>73033.746127072489</v>
      </c>
      <c r="G49" s="2">
        <f t="shared" si="1"/>
        <v>0</v>
      </c>
      <c r="H49" s="6">
        <f t="shared" si="2"/>
        <v>0</v>
      </c>
      <c r="I49" s="6"/>
    </row>
    <row r="50" spans="1:9" ht="15.75" customHeight="1" x14ac:dyDescent="0.2">
      <c r="A50" s="1">
        <f t="shared" si="6"/>
        <v>31</v>
      </c>
      <c r="B50" s="3">
        <f t="shared" si="7"/>
        <v>0.18</v>
      </c>
      <c r="C50" s="4">
        <f t="shared" si="3"/>
        <v>53.399422359983973</v>
      </c>
      <c r="D50" s="5">
        <f t="shared" si="4"/>
        <v>2.8520910359199379E-2</v>
      </c>
      <c r="E50" s="4">
        <f t="shared" si="0"/>
        <v>1.5230001383621299</v>
      </c>
      <c r="F50" s="4">
        <f t="shared" ref="F50" si="8">F49+E50</f>
        <v>73035.26912721085</v>
      </c>
      <c r="G50" s="2">
        <f t="shared" si="1"/>
        <v>0</v>
      </c>
      <c r="H50" s="6">
        <f t="shared" si="2"/>
        <v>0</v>
      </c>
      <c r="I50" s="6"/>
    </row>
    <row r="51" spans="1:9" ht="15.75" customHeight="1" x14ac:dyDescent="0.2">
      <c r="A51" s="1">
        <f t="shared" si="6"/>
        <v>32</v>
      </c>
      <c r="B51" s="3">
        <f t="shared" si="7"/>
        <v>0.18</v>
      </c>
      <c r="C51" s="4">
        <f t="shared" si="3"/>
        <v>43.787526335186861</v>
      </c>
      <c r="D51" s="5">
        <f t="shared" ref="D51:D114" si="9">1/((1+$B$14)^(A50+0.5))</f>
        <v>2.538124976345944E-2</v>
      </c>
      <c r="E51" s="4">
        <f t="shared" ref="E51:E114" si="10">C51*D51</f>
        <v>1.1113821424374355</v>
      </c>
      <c r="F51" s="4">
        <f t="shared" ref="F51:F114" si="11">F50+E51</f>
        <v>73036.380509353286</v>
      </c>
      <c r="G51" s="2">
        <f t="shared" si="1"/>
        <v>0</v>
      </c>
      <c r="H51" s="6">
        <f t="shared" si="2"/>
        <v>0</v>
      </c>
      <c r="I51" s="6"/>
    </row>
    <row r="52" spans="1:9" ht="15.75" customHeight="1" x14ac:dyDescent="0.2">
      <c r="A52" s="36">
        <f t="shared" si="6"/>
        <v>33</v>
      </c>
      <c r="B52" s="37">
        <f t="shared" si="7"/>
        <v>0.18</v>
      </c>
      <c r="C52" s="38">
        <f t="shared" si="3"/>
        <v>35.905771594853228</v>
      </c>
      <c r="D52" s="39">
        <f t="shared" si="9"/>
        <v>2.2587211678792782E-2</v>
      </c>
      <c r="E52" s="38">
        <f t="shared" si="10"/>
        <v>0.81101126350333497</v>
      </c>
      <c r="F52" s="38">
        <f t="shared" si="11"/>
        <v>73037.191520616791</v>
      </c>
      <c r="G52" s="2">
        <f t="shared" si="1"/>
        <v>1</v>
      </c>
      <c r="H52" s="6">
        <f>IF(G52=1,IF(G51=0,F52,0),0)</f>
        <v>73037.191520616791</v>
      </c>
      <c r="I52" s="6"/>
    </row>
    <row r="53" spans="1:9" ht="15.75" customHeight="1" x14ac:dyDescent="0.2">
      <c r="A53" s="1">
        <f t="shared" si="6"/>
        <v>34</v>
      </c>
      <c r="B53" s="3">
        <f t="shared" si="7"/>
        <v>0.18</v>
      </c>
      <c r="C53" s="4">
        <f t="shared" si="3"/>
        <v>29.442732707779648</v>
      </c>
      <c r="D53" s="5">
        <f t="shared" si="9"/>
        <v>2.0100749024466298E-2</v>
      </c>
      <c r="E53" s="4">
        <f t="shared" si="10"/>
        <v>0.59182098075352374</v>
      </c>
      <c r="F53" s="4">
        <f t="shared" si="11"/>
        <v>73037.783341597547</v>
      </c>
      <c r="G53" s="2">
        <f t="shared" si="1"/>
        <v>1</v>
      </c>
      <c r="H53" s="6">
        <f t="shared" ref="H53:H116" si="12">IF(G53=1,IF(G52=0,F53,0),0)</f>
        <v>0</v>
      </c>
      <c r="I53" s="6"/>
    </row>
    <row r="54" spans="1:9" ht="15.75" customHeight="1" x14ac:dyDescent="0.2">
      <c r="A54" s="1">
        <f t="shared" si="6"/>
        <v>35</v>
      </c>
      <c r="B54" s="3">
        <f t="shared" si="7"/>
        <v>0.18</v>
      </c>
      <c r="C54" s="4">
        <f t="shared" si="3"/>
        <v>24.143040820379312</v>
      </c>
      <c r="D54" s="5">
        <f t="shared" si="9"/>
        <v>1.7888003047491594E-2</v>
      </c>
      <c r="E54" s="4">
        <f t="shared" si="10"/>
        <v>0.43187078777065907</v>
      </c>
      <c r="F54" s="4">
        <f t="shared" si="11"/>
        <v>73038.215212385316</v>
      </c>
      <c r="G54" s="2">
        <f t="shared" si="1"/>
        <v>1</v>
      </c>
      <c r="H54" s="6">
        <f t="shared" si="12"/>
        <v>0</v>
      </c>
      <c r="I54" s="6"/>
    </row>
    <row r="55" spans="1:9" ht="15.75" customHeight="1" x14ac:dyDescent="0.2">
      <c r="A55" s="1">
        <f t="shared" si="6"/>
        <v>36</v>
      </c>
      <c r="B55" s="3">
        <f t="shared" si="7"/>
        <v>0.18</v>
      </c>
      <c r="C55" s="4">
        <f t="shared" si="3"/>
        <v>19.797293472711036</v>
      </c>
      <c r="D55" s="5">
        <f t="shared" si="9"/>
        <v>1.5918842259937348E-2</v>
      </c>
      <c r="E55" s="4">
        <f t="shared" si="10"/>
        <v>0.31514999196577426</v>
      </c>
      <c r="F55" s="4">
        <f t="shared" si="11"/>
        <v>73038.530362377278</v>
      </c>
      <c r="G55" s="2">
        <f t="shared" si="1"/>
        <v>1</v>
      </c>
      <c r="H55" s="6">
        <f t="shared" si="12"/>
        <v>0</v>
      </c>
      <c r="I55" s="6"/>
    </row>
    <row r="56" spans="1:9" ht="15.75" customHeight="1" x14ac:dyDescent="0.2">
      <c r="A56" s="1">
        <f t="shared" si="6"/>
        <v>37</v>
      </c>
      <c r="B56" s="3">
        <f t="shared" si="7"/>
        <v>0.18</v>
      </c>
      <c r="C56" s="4">
        <f t="shared" si="3"/>
        <v>16.23378064762305</v>
      </c>
      <c r="D56" s="5">
        <f t="shared" si="9"/>
        <v>1.4166452131296022E-2</v>
      </c>
      <c r="E56" s="4">
        <f t="shared" si="10"/>
        <v>0.22997507645451168</v>
      </c>
      <c r="F56" s="4">
        <f t="shared" si="11"/>
        <v>73038.760337453728</v>
      </c>
      <c r="G56" s="2">
        <f t="shared" si="1"/>
        <v>1</v>
      </c>
      <c r="H56" s="6">
        <f t="shared" si="12"/>
        <v>0</v>
      </c>
      <c r="I56" s="6"/>
    </row>
    <row r="57" spans="1:9" ht="15.75" customHeight="1" x14ac:dyDescent="0.2">
      <c r="A57" s="1">
        <f t="shared" si="6"/>
        <v>38</v>
      </c>
      <c r="B57" s="3">
        <f t="shared" si="7"/>
        <v>0.18</v>
      </c>
      <c r="C57" s="4">
        <f t="shared" si="3"/>
        <v>13.311700131050902</v>
      </c>
      <c r="D57" s="5">
        <f t="shared" si="9"/>
        <v>1.2606969948648239E-2</v>
      </c>
      <c r="E57" s="4">
        <f t="shared" si="10"/>
        <v>0.16782020351757554</v>
      </c>
      <c r="F57" s="4">
        <f t="shared" si="11"/>
        <v>73038.928157657239</v>
      </c>
      <c r="G57" s="2">
        <f t="shared" si="1"/>
        <v>1</v>
      </c>
      <c r="H57" s="6">
        <f t="shared" si="12"/>
        <v>0</v>
      </c>
      <c r="I57" s="6"/>
    </row>
    <row r="58" spans="1:9" ht="15.75" customHeight="1" x14ac:dyDescent="0.2">
      <c r="A58" s="1">
        <f t="shared" si="6"/>
        <v>39</v>
      </c>
      <c r="B58" s="3">
        <f t="shared" si="7"/>
        <v>0.18</v>
      </c>
      <c r="C58" s="4">
        <f t="shared" si="3"/>
        <v>10.91559410746174</v>
      </c>
      <c r="D58" s="5">
        <f t="shared" si="9"/>
        <v>1.1219159872428802E-2</v>
      </c>
      <c r="E58" s="4">
        <f t="shared" si="10"/>
        <v>0.12246379539415503</v>
      </c>
      <c r="F58" s="4">
        <f t="shared" si="11"/>
        <v>73039.050621452639</v>
      </c>
      <c r="G58" s="2">
        <f t="shared" si="1"/>
        <v>1</v>
      </c>
      <c r="H58" s="6">
        <f t="shared" si="12"/>
        <v>0</v>
      </c>
      <c r="I58" s="6"/>
    </row>
    <row r="59" spans="1:9" ht="15.75" customHeight="1" x14ac:dyDescent="0.2">
      <c r="A59" s="1">
        <f t="shared" si="6"/>
        <v>40</v>
      </c>
      <c r="B59" s="3">
        <f t="shared" si="7"/>
        <v>0.18</v>
      </c>
      <c r="C59" s="4">
        <f t="shared" si="3"/>
        <v>8.9507871681186266</v>
      </c>
      <c r="D59" s="5">
        <f t="shared" si="9"/>
        <v>9.9841237629516716E-3</v>
      </c>
      <c r="E59" s="4">
        <f t="shared" si="10"/>
        <v>8.9365766862336077E-2</v>
      </c>
      <c r="F59" s="4">
        <f t="shared" si="11"/>
        <v>73039.139987219503</v>
      </c>
      <c r="G59" s="2">
        <f t="shared" si="1"/>
        <v>1</v>
      </c>
      <c r="H59" s="6">
        <f t="shared" si="12"/>
        <v>0</v>
      </c>
      <c r="I59" s="6"/>
    </row>
    <row r="60" spans="1:9" ht="15.75" customHeight="1" x14ac:dyDescent="0.2">
      <c r="A60" s="1">
        <f t="shared" si="6"/>
        <v>41</v>
      </c>
      <c r="B60" s="3">
        <f t="shared" si="7"/>
        <v>0.18</v>
      </c>
      <c r="C60" s="4">
        <f t="shared" si="3"/>
        <v>7.3396454778572746</v>
      </c>
      <c r="D60" s="5">
        <f t="shared" si="9"/>
        <v>8.8850438399498757E-3</v>
      </c>
      <c r="E60" s="4">
        <f t="shared" si="10"/>
        <v>6.5213071840451733E-2</v>
      </c>
      <c r="F60" s="4">
        <f t="shared" si="11"/>
        <v>73039.205200291341</v>
      </c>
      <c r="G60" s="2">
        <f t="shared" si="1"/>
        <v>1</v>
      </c>
      <c r="H60" s="6">
        <f t="shared" si="12"/>
        <v>0</v>
      </c>
      <c r="I60" s="6"/>
    </row>
    <row r="61" spans="1:9" ht="15.75" customHeight="1" x14ac:dyDescent="0.2">
      <c r="A61" s="1">
        <f t="shared" si="6"/>
        <v>42</v>
      </c>
      <c r="B61" s="3">
        <f t="shared" si="7"/>
        <v>0.18</v>
      </c>
      <c r="C61" s="4">
        <f t="shared" si="3"/>
        <v>6.0185092918429657</v>
      </c>
      <c r="D61" s="5">
        <f t="shared" si="9"/>
        <v>7.9069536708640028E-3</v>
      </c>
      <c r="E61" s="4">
        <f t="shared" si="10"/>
        <v>4.758807413826685E-2</v>
      </c>
      <c r="F61" s="4">
        <f t="shared" si="11"/>
        <v>73039.252788365484</v>
      </c>
      <c r="G61" s="2">
        <f t="shared" si="1"/>
        <v>1</v>
      </c>
      <c r="H61" s="6">
        <f t="shared" si="12"/>
        <v>0</v>
      </c>
      <c r="I61" s="6"/>
    </row>
    <row r="62" spans="1:9" ht="15.75" customHeight="1" x14ac:dyDescent="0.2">
      <c r="A62" s="1">
        <f t="shared" si="6"/>
        <v>43</v>
      </c>
      <c r="B62" s="3">
        <f t="shared" si="7"/>
        <v>0.18</v>
      </c>
      <c r="C62" s="4">
        <f t="shared" si="3"/>
        <v>4.935177619311232</v>
      </c>
      <c r="D62" s="5">
        <f t="shared" si="9"/>
        <v>7.036534369372612E-3</v>
      </c>
      <c r="E62" s="4">
        <f t="shared" si="10"/>
        <v>3.4726546937241989E-2</v>
      </c>
      <c r="F62" s="4">
        <f t="shared" si="11"/>
        <v>73039.287514912416</v>
      </c>
      <c r="G62" s="2">
        <f t="shared" si="1"/>
        <v>1</v>
      </c>
      <c r="H62" s="6">
        <f t="shared" si="12"/>
        <v>0</v>
      </c>
      <c r="I62" s="6"/>
    </row>
    <row r="63" spans="1:9" ht="15.75" customHeight="1" x14ac:dyDescent="0.2">
      <c r="A63" s="1">
        <f t="shared" si="6"/>
        <v>44</v>
      </c>
      <c r="B63" s="3">
        <f t="shared" si="7"/>
        <v>0.18</v>
      </c>
      <c r="C63" s="4">
        <f t="shared" si="3"/>
        <v>4.0468456478352106</v>
      </c>
      <c r="D63" s="5">
        <f t="shared" si="9"/>
        <v>6.2619332289513283E-3</v>
      </c>
      <c r="E63" s="4">
        <f t="shared" si="10"/>
        <v>2.5341077234616372E-2</v>
      </c>
      <c r="F63" s="4">
        <f t="shared" si="11"/>
        <v>73039.312855989643</v>
      </c>
      <c r="G63" s="2">
        <f t="shared" si="1"/>
        <v>1</v>
      </c>
      <c r="H63" s="6">
        <f t="shared" si="12"/>
        <v>0</v>
      </c>
      <c r="I63" s="6"/>
    </row>
    <row r="64" spans="1:9" ht="15.75" customHeight="1" x14ac:dyDescent="0.2">
      <c r="A64" s="1">
        <f t="shared" si="6"/>
        <v>45</v>
      </c>
      <c r="B64" s="3">
        <f t="shared" si="7"/>
        <v>0.18</v>
      </c>
      <c r="C64" s="4">
        <f t="shared" si="3"/>
        <v>3.3184134312248728</v>
      </c>
      <c r="D64" s="5">
        <f t="shared" si="9"/>
        <v>5.5726023217507617E-3</v>
      </c>
      <c r="E64" s="4">
        <f t="shared" si="10"/>
        <v>1.8492198391372637E-2</v>
      </c>
      <c r="F64" s="4">
        <f t="shared" si="11"/>
        <v>73039.331348188032</v>
      </c>
      <c r="G64" s="2">
        <f>IF(E64&lt;1,1,0)</f>
        <v>1</v>
      </c>
      <c r="H64" s="6">
        <f t="shared" si="12"/>
        <v>0</v>
      </c>
      <c r="I64" s="6"/>
    </row>
    <row r="65" spans="1:9" ht="15.75" customHeight="1" x14ac:dyDescent="0.2">
      <c r="A65" s="1">
        <f t="shared" si="6"/>
        <v>46</v>
      </c>
      <c r="B65" s="3">
        <f t="shared" si="7"/>
        <v>0.18</v>
      </c>
      <c r="C65" s="4">
        <f t="shared" si="3"/>
        <v>2.721099013604396</v>
      </c>
      <c r="D65" s="5">
        <f t="shared" si="9"/>
        <v>4.9591548649557384E-3</v>
      </c>
      <c r="E65" s="4">
        <f t="shared" si="10"/>
        <v>1.3494351411342502E-2</v>
      </c>
      <c r="F65" s="4">
        <f t="shared" si="11"/>
        <v>73039.344842539445</v>
      </c>
      <c r="G65" s="2">
        <f t="shared" ref="G65:G128" si="13">IF(E65&lt;1,1,0)</f>
        <v>1</v>
      </c>
      <c r="H65" s="6">
        <f t="shared" si="12"/>
        <v>0</v>
      </c>
      <c r="I65" s="6"/>
    </row>
    <row r="66" spans="1:9" ht="15.75" customHeight="1" x14ac:dyDescent="0.2">
      <c r="A66" s="1">
        <f t="shared" si="6"/>
        <v>47</v>
      </c>
      <c r="B66" s="3">
        <f t="shared" si="7"/>
        <v>0.18</v>
      </c>
      <c r="C66" s="4">
        <f t="shared" si="3"/>
        <v>2.2313011911556049</v>
      </c>
      <c r="D66" s="5">
        <f t="shared" si="9"/>
        <v>4.4132373987325231E-3</v>
      </c>
      <c r="E66" s="4">
        <f t="shared" si="10"/>
        <v>9.8472618646443418E-3</v>
      </c>
      <c r="F66" s="4">
        <f t="shared" si="11"/>
        <v>73039.354689801316</v>
      </c>
      <c r="G66" s="2">
        <f t="shared" si="13"/>
        <v>1</v>
      </c>
      <c r="H66" s="6">
        <f t="shared" si="12"/>
        <v>0</v>
      </c>
      <c r="I66" s="6"/>
    </row>
    <row r="67" spans="1:9" ht="15.75" customHeight="1" x14ac:dyDescent="0.2">
      <c r="A67" s="1">
        <f t="shared" si="6"/>
        <v>48</v>
      </c>
      <c r="B67" s="3">
        <f t="shared" si="7"/>
        <v>0.18</v>
      </c>
      <c r="C67" s="4">
        <f t="shared" si="3"/>
        <v>1.8296669767475962</v>
      </c>
      <c r="D67" s="5">
        <f t="shared" si="9"/>
        <v>3.9274160351806748E-3</v>
      </c>
      <c r="E67" s="4">
        <f t="shared" si="10"/>
        <v>7.1858634235190556E-3</v>
      </c>
      <c r="F67" s="4">
        <f t="shared" si="11"/>
        <v>73039.361875664734</v>
      </c>
      <c r="G67" s="2">
        <f t="shared" si="13"/>
        <v>1</v>
      </c>
      <c r="H67" s="6">
        <f t="shared" si="12"/>
        <v>0</v>
      </c>
      <c r="I67" s="6"/>
    </row>
    <row r="68" spans="1:9" ht="15.75" customHeight="1" x14ac:dyDescent="0.2">
      <c r="A68" s="1">
        <f t="shared" si="6"/>
        <v>49</v>
      </c>
      <c r="B68" s="3">
        <f t="shared" si="7"/>
        <v>0.18</v>
      </c>
      <c r="C68" s="4">
        <f t="shared" si="3"/>
        <v>1.500326920933029</v>
      </c>
      <c r="D68" s="5">
        <f t="shared" si="9"/>
        <v>3.4950752293144752E-3</v>
      </c>
      <c r="E68" s="4">
        <f t="shared" si="10"/>
        <v>5.2437554572266872E-3</v>
      </c>
      <c r="F68" s="4">
        <f t="shared" si="11"/>
        <v>73039.367119420189</v>
      </c>
      <c r="G68" s="2">
        <f t="shared" si="13"/>
        <v>1</v>
      </c>
      <c r="H68" s="6">
        <f t="shared" si="12"/>
        <v>0</v>
      </c>
      <c r="I68" s="6"/>
    </row>
    <row r="69" spans="1:9" ht="15.75" customHeight="1" x14ac:dyDescent="0.2">
      <c r="A69" s="1">
        <f t="shared" si="6"/>
        <v>50</v>
      </c>
      <c r="B69" s="3">
        <f t="shared" si="7"/>
        <v>0.18</v>
      </c>
      <c r="C69" s="4">
        <f t="shared" si="3"/>
        <v>1.2302680751650839</v>
      </c>
      <c r="D69" s="5">
        <f t="shared" si="9"/>
        <v>3.1103276936143777E-3</v>
      </c>
      <c r="E69" s="4">
        <f t="shared" si="10"/>
        <v>3.8265368647556149E-3</v>
      </c>
      <c r="F69" s="4">
        <f t="shared" si="11"/>
        <v>73039.370945957053</v>
      </c>
      <c r="G69" s="2">
        <f t="shared" si="13"/>
        <v>1</v>
      </c>
      <c r="H69" s="6">
        <f t="shared" si="12"/>
        <v>0</v>
      </c>
      <c r="I69" s="6"/>
    </row>
    <row r="70" spans="1:9" ht="15.75" customHeight="1" x14ac:dyDescent="0.2">
      <c r="A70" s="1">
        <f t="shared" si="6"/>
        <v>51</v>
      </c>
      <c r="B70" s="3">
        <f t="shared" si="7"/>
        <v>0.18</v>
      </c>
      <c r="C70" s="4">
        <f t="shared" si="3"/>
        <v>1.0088198216353688</v>
      </c>
      <c r="D70" s="5">
        <f t="shared" si="9"/>
        <v>2.7679342294334576E-3</v>
      </c>
      <c r="E70" s="4">
        <f t="shared" si="10"/>
        <v>2.7923469156354926E-3</v>
      </c>
      <c r="F70" s="4">
        <f t="shared" si="11"/>
        <v>73039.37373830397</v>
      </c>
      <c r="G70" s="2">
        <f t="shared" si="13"/>
        <v>1</v>
      </c>
      <c r="H70" s="6">
        <f t="shared" si="12"/>
        <v>0</v>
      </c>
      <c r="I70" s="6"/>
    </row>
    <row r="71" spans="1:9" ht="15.75" customHeight="1" x14ac:dyDescent="0.2">
      <c r="A71" s="1">
        <f t="shared" si="6"/>
        <v>52</v>
      </c>
      <c r="B71" s="3">
        <f t="shared" si="7"/>
        <v>0.18</v>
      </c>
      <c r="C71" s="4">
        <f t="shared" si="3"/>
        <v>0.8272322537410024</v>
      </c>
      <c r="D71" s="5">
        <f t="shared" si="9"/>
        <v>2.4632323835841047E-3</v>
      </c>
      <c r="E71" s="4">
        <f t="shared" si="10"/>
        <v>2.0376652761601001E-3</v>
      </c>
      <c r="F71" s="4">
        <f t="shared" si="11"/>
        <v>73039.375775969253</v>
      </c>
      <c r="G71" s="2">
        <f t="shared" si="13"/>
        <v>1</v>
      </c>
      <c r="H71" s="6">
        <f t="shared" si="12"/>
        <v>0</v>
      </c>
      <c r="I71" s="6"/>
    </row>
    <row r="72" spans="1:9" ht="15.75" customHeight="1" x14ac:dyDescent="0.2">
      <c r="A72" s="1">
        <f t="shared" si="6"/>
        <v>53</v>
      </c>
      <c r="B72" s="3">
        <f t="shared" si="7"/>
        <v>0.18</v>
      </c>
      <c r="C72" s="4">
        <f t="shared" si="3"/>
        <v>0.67833044806762199</v>
      </c>
      <c r="D72" s="5">
        <f t="shared" si="9"/>
        <v>2.1920729586047036E-3</v>
      </c>
      <c r="E72" s="4">
        <f t="shared" si="10"/>
        <v>1.4869498322072465E-3</v>
      </c>
      <c r="F72" s="4">
        <f t="shared" si="11"/>
        <v>73039.377262919079</v>
      </c>
      <c r="G72" s="2">
        <f t="shared" si="13"/>
        <v>1</v>
      </c>
      <c r="H72" s="6">
        <f t="shared" si="12"/>
        <v>0</v>
      </c>
      <c r="I72" s="6"/>
    </row>
    <row r="73" spans="1:9" ht="15.75" customHeight="1" x14ac:dyDescent="0.2">
      <c r="A73" s="1">
        <f t="shared" si="6"/>
        <v>54</v>
      </c>
      <c r="B73" s="3">
        <f t="shared" si="7"/>
        <v>0.18</v>
      </c>
      <c r="C73" s="4">
        <f t="shared" si="3"/>
        <v>0.55623096741545008</v>
      </c>
      <c r="D73" s="5">
        <f t="shared" si="9"/>
        <v>1.9507635121515548E-3</v>
      </c>
      <c r="E73" s="4">
        <f t="shared" si="10"/>
        <v>1.0850750755628203E-3</v>
      </c>
      <c r="F73" s="4">
        <f t="shared" si="11"/>
        <v>73039.378347994148</v>
      </c>
      <c r="G73" s="2">
        <f t="shared" si="13"/>
        <v>1</v>
      </c>
      <c r="H73" s="6">
        <f t="shared" si="12"/>
        <v>0</v>
      </c>
      <c r="I73" s="6"/>
    </row>
    <row r="74" spans="1:9" ht="15.75" customHeight="1" x14ac:dyDescent="0.2">
      <c r="A74" s="1">
        <f t="shared" si="6"/>
        <v>55</v>
      </c>
      <c r="B74" s="3">
        <f t="shared" si="7"/>
        <v>0.18</v>
      </c>
      <c r="C74" s="4">
        <f t="shared" si="3"/>
        <v>0.45610939328066913</v>
      </c>
      <c r="D74" s="5">
        <f t="shared" si="9"/>
        <v>1.7360180761338039E-3</v>
      </c>
      <c r="E74" s="4">
        <f t="shared" si="10"/>
        <v>7.9181415142966379E-4</v>
      </c>
      <c r="F74" s="4">
        <f t="shared" si="11"/>
        <v>73039.379139808298</v>
      </c>
      <c r="G74" s="2">
        <f t="shared" si="13"/>
        <v>1</v>
      </c>
      <c r="H74" s="6">
        <f t="shared" si="12"/>
        <v>0</v>
      </c>
      <c r="I74" s="6"/>
    </row>
    <row r="75" spans="1:9" ht="15.75" customHeight="1" x14ac:dyDescent="0.2">
      <c r="A75" s="1">
        <f t="shared" si="6"/>
        <v>56</v>
      </c>
      <c r="B75" s="3">
        <f t="shared" si="7"/>
        <v>0.18</v>
      </c>
      <c r="C75" s="4">
        <f t="shared" si="3"/>
        <v>0.3740097024901487</v>
      </c>
      <c r="D75" s="5">
        <f t="shared" si="9"/>
        <v>1.5449124109048718E-3</v>
      </c>
      <c r="E75" s="4">
        <f t="shared" si="10"/>
        <v>5.7781223117586949E-4</v>
      </c>
      <c r="F75" s="4">
        <f t="shared" si="11"/>
        <v>73039.379717620526</v>
      </c>
      <c r="G75" s="2">
        <f t="shared" si="13"/>
        <v>1</v>
      </c>
      <c r="H75" s="6">
        <f t="shared" si="12"/>
        <v>0</v>
      </c>
      <c r="I75" s="6"/>
    </row>
    <row r="76" spans="1:9" ht="15.75" customHeight="1" x14ac:dyDescent="0.2">
      <c r="A76" s="1">
        <f t="shared" si="6"/>
        <v>57</v>
      </c>
      <c r="B76" s="3">
        <f t="shared" si="7"/>
        <v>0.18</v>
      </c>
      <c r="C76" s="4">
        <f t="shared" si="3"/>
        <v>0.30668795604192195</v>
      </c>
      <c r="D76" s="5">
        <f t="shared" si="9"/>
        <v>1.3748441851961133E-3</v>
      </c>
      <c r="E76" s="4">
        <f t="shared" si="10"/>
        <v>4.2164815303391757E-4</v>
      </c>
      <c r="F76" s="4">
        <f t="shared" si="11"/>
        <v>73039.380139268673</v>
      </c>
      <c r="G76" s="2">
        <f t="shared" si="13"/>
        <v>1</v>
      </c>
      <c r="H76" s="6">
        <f t="shared" si="12"/>
        <v>0</v>
      </c>
      <c r="I76" s="6"/>
    </row>
    <row r="77" spans="1:9" ht="15.75" customHeight="1" x14ac:dyDescent="0.2">
      <c r="A77" s="1">
        <f t="shared" si="6"/>
        <v>58</v>
      </c>
      <c r="B77" s="3">
        <f t="shared" si="7"/>
        <v>0.18</v>
      </c>
      <c r="C77" s="4">
        <f t="shared" si="3"/>
        <v>0.25148412395437603</v>
      </c>
      <c r="D77" s="5">
        <f t="shared" si="9"/>
        <v>1.2234975395533617E-3</v>
      </c>
      <c r="E77" s="4">
        <f t="shared" si="10"/>
        <v>3.0769020689491169E-4</v>
      </c>
      <c r="F77" s="4">
        <f t="shared" si="11"/>
        <v>73039.380446958879</v>
      </c>
      <c r="G77" s="2">
        <f t="shared" si="13"/>
        <v>1</v>
      </c>
      <c r="H77" s="6">
        <f t="shared" si="12"/>
        <v>0</v>
      </c>
      <c r="I77" s="6"/>
    </row>
    <row r="78" spans="1:9" ht="15.75" customHeight="1" x14ac:dyDescent="0.2">
      <c r="A78" s="1">
        <f t="shared" si="6"/>
        <v>59</v>
      </c>
      <c r="B78" s="3">
        <f t="shared" si="7"/>
        <v>0.18</v>
      </c>
      <c r="C78" s="4">
        <f t="shared" si="3"/>
        <v>0.20621698164258837</v>
      </c>
      <c r="D78" s="5">
        <f t="shared" si="9"/>
        <v>1.0888115507282745E-3</v>
      </c>
      <c r="E78" s="4">
        <f t="shared" si="10"/>
        <v>2.2453143156877075E-4</v>
      </c>
      <c r="F78" s="4">
        <f t="shared" si="11"/>
        <v>73039.380671490304</v>
      </c>
      <c r="G78" s="2">
        <f t="shared" si="13"/>
        <v>1</v>
      </c>
      <c r="H78" s="6">
        <f t="shared" si="12"/>
        <v>0</v>
      </c>
      <c r="I78" s="6"/>
    </row>
    <row r="79" spans="1:9" ht="15.75" customHeight="1" x14ac:dyDescent="0.2">
      <c r="A79" s="1">
        <f t="shared" si="6"/>
        <v>60</v>
      </c>
      <c r="B79" s="3">
        <f t="shared" si="7"/>
        <v>0.18</v>
      </c>
      <c r="C79" s="4">
        <f t="shared" si="3"/>
        <v>0.16909792494692247</v>
      </c>
      <c r="D79" s="5">
        <f t="shared" si="9"/>
        <v>9.6895216759657814E-4</v>
      </c>
      <c r="E79" s="4">
        <f t="shared" si="10"/>
        <v>1.6384780091340402E-4</v>
      </c>
      <c r="F79" s="4">
        <f t="shared" si="11"/>
        <v>73039.380835338103</v>
      </c>
      <c r="G79" s="2">
        <f t="shared" si="13"/>
        <v>1</v>
      </c>
      <c r="H79" s="6">
        <f t="shared" si="12"/>
        <v>0</v>
      </c>
      <c r="I79" s="6"/>
    </row>
    <row r="80" spans="1:9" ht="15.75" customHeight="1" x14ac:dyDescent="0.2">
      <c r="A80" s="1">
        <f t="shared" si="6"/>
        <v>61</v>
      </c>
      <c r="B80" s="3">
        <f t="shared" si="7"/>
        <v>0.18</v>
      </c>
      <c r="C80" s="4">
        <f t="shared" si="3"/>
        <v>0.13866029845647643</v>
      </c>
      <c r="D80" s="5">
        <f t="shared" si="9"/>
        <v>8.6228723644796428E-4</v>
      </c>
      <c r="E80" s="4">
        <f t="shared" si="10"/>
        <v>1.1956500556108498E-4</v>
      </c>
      <c r="F80" s="4">
        <f t="shared" si="11"/>
        <v>73039.380954903114</v>
      </c>
      <c r="G80" s="2">
        <f t="shared" si="13"/>
        <v>1</v>
      </c>
      <c r="H80" s="6">
        <f t="shared" si="12"/>
        <v>0</v>
      </c>
      <c r="I80" s="6"/>
    </row>
    <row r="81" spans="1:9" ht="15.75" customHeight="1" x14ac:dyDescent="0.2">
      <c r="A81" s="1">
        <f t="shared" si="6"/>
        <v>62</v>
      </c>
      <c r="B81" s="3">
        <f t="shared" si="7"/>
        <v>0.18</v>
      </c>
      <c r="C81" s="4">
        <f t="shared" si="3"/>
        <v>0.11370144473431068</v>
      </c>
      <c r="D81" s="5">
        <f t="shared" si="9"/>
        <v>7.6736427556106125E-4</v>
      </c>
      <c r="E81" s="4">
        <f t="shared" si="10"/>
        <v>8.7250426768790358E-5</v>
      </c>
      <c r="F81" s="4">
        <f t="shared" si="11"/>
        <v>73039.381042153545</v>
      </c>
      <c r="G81" s="2">
        <f t="shared" si="13"/>
        <v>1</v>
      </c>
      <c r="H81" s="6">
        <f t="shared" si="12"/>
        <v>0</v>
      </c>
      <c r="I81" s="6"/>
    </row>
    <row r="82" spans="1:9" ht="15.75" customHeight="1" x14ac:dyDescent="0.2">
      <c r="A82" s="1">
        <f t="shared" si="6"/>
        <v>63</v>
      </c>
      <c r="B82" s="3">
        <f t="shared" si="7"/>
        <v>0.18</v>
      </c>
      <c r="C82" s="4">
        <f t="shared" si="3"/>
        <v>9.3235184682134764E-2</v>
      </c>
      <c r="D82" s="5">
        <f t="shared" si="9"/>
        <v>6.8289069641457826E-4</v>
      </c>
      <c r="E82" s="4">
        <f t="shared" si="10"/>
        <v>6.3669440197924827E-5</v>
      </c>
      <c r="F82" s="4">
        <f t="shared" si="11"/>
        <v>73039.381105822991</v>
      </c>
      <c r="G82" s="2">
        <f t="shared" si="13"/>
        <v>1</v>
      </c>
      <c r="H82" s="6">
        <f t="shared" si="12"/>
        <v>0</v>
      </c>
      <c r="I82" s="6"/>
    </row>
    <row r="83" spans="1:9" ht="15.75" customHeight="1" x14ac:dyDescent="0.2">
      <c r="A83" s="1">
        <f t="shared" si="6"/>
        <v>64</v>
      </c>
      <c r="B83" s="3">
        <f t="shared" si="7"/>
        <v>0.18</v>
      </c>
      <c r="C83" s="4">
        <f t="shared" si="3"/>
        <v>7.6452851439350517E-2</v>
      </c>
      <c r="D83" s="5">
        <f t="shared" si="9"/>
        <v>6.0771620220217005E-4</v>
      </c>
      <c r="E83" s="4">
        <f t="shared" si="10"/>
        <v>4.6461636524248804E-5</v>
      </c>
      <c r="F83" s="4">
        <f t="shared" si="11"/>
        <v>73039.381152284623</v>
      </c>
      <c r="G83" s="2">
        <f t="shared" si="13"/>
        <v>1</v>
      </c>
      <c r="H83" s="6">
        <f t="shared" si="12"/>
        <v>0</v>
      </c>
      <c r="I83" s="6"/>
    </row>
    <row r="84" spans="1:9" ht="15.75" customHeight="1" x14ac:dyDescent="0.2">
      <c r="A84" s="1">
        <f t="shared" si="6"/>
        <v>65</v>
      </c>
      <c r="B84" s="3">
        <f t="shared" si="7"/>
        <v>0.18</v>
      </c>
      <c r="C84" s="4">
        <f t="shared" si="3"/>
        <v>6.2691338180267425E-2</v>
      </c>
      <c r="D84" s="5">
        <f t="shared" si="9"/>
        <v>5.4081712396740207E-4</v>
      </c>
      <c r="E84" s="4">
        <f t="shared" si="10"/>
        <v>3.3904549212320017E-5</v>
      </c>
      <c r="F84" s="4">
        <f t="shared" si="11"/>
        <v>73039.381186189174</v>
      </c>
      <c r="G84" s="2">
        <f t="shared" si="13"/>
        <v>1</v>
      </c>
      <c r="H84" s="6">
        <f t="shared" si="12"/>
        <v>0</v>
      </c>
      <c r="I84" s="6"/>
    </row>
    <row r="85" spans="1:9" ht="15.75" customHeight="1" x14ac:dyDescent="0.2">
      <c r="A85" s="1">
        <f t="shared" si="6"/>
        <v>66</v>
      </c>
      <c r="B85" s="3">
        <f t="shared" si="7"/>
        <v>0.18</v>
      </c>
      <c r="C85" s="4">
        <f t="shared" ref="C85:C148" si="14">C84*(1-$B85)</f>
        <v>5.1406897307819291E-2</v>
      </c>
      <c r="D85" s="5">
        <f t="shared" si="9"/>
        <v>4.8128248106024934E-4</v>
      </c>
      <c r="E85" s="4">
        <f t="shared" si="10"/>
        <v>2.4741239079916721E-5</v>
      </c>
      <c r="F85" s="4">
        <f t="shared" si="11"/>
        <v>73039.381210930413</v>
      </c>
      <c r="G85" s="2">
        <f t="shared" si="13"/>
        <v>1</v>
      </c>
      <c r="H85" s="6">
        <f t="shared" si="12"/>
        <v>0</v>
      </c>
      <c r="I85" s="6"/>
    </row>
    <row r="86" spans="1:9" ht="15.75" customHeight="1" x14ac:dyDescent="0.2">
      <c r="A86" s="1">
        <f t="shared" ref="A86:A149" si="15">A85+1</f>
        <v>67</v>
      </c>
      <c r="B86" s="3">
        <f t="shared" si="7"/>
        <v>0.18</v>
      </c>
      <c r="C86" s="4">
        <f t="shared" si="14"/>
        <v>4.2153655792411822E-2</v>
      </c>
      <c r="D86" s="5">
        <f t="shared" si="9"/>
        <v>4.2830157609704509E-4</v>
      </c>
      <c r="E86" s="4">
        <f t="shared" si="10"/>
        <v>1.8054477214142318E-5</v>
      </c>
      <c r="F86" s="4">
        <f t="shared" si="11"/>
        <v>73039.381228984887</v>
      </c>
      <c r="G86" s="2">
        <f t="shared" si="13"/>
        <v>1</v>
      </c>
      <c r="H86" s="6">
        <f t="shared" si="12"/>
        <v>0</v>
      </c>
      <c r="I86" s="6"/>
    </row>
    <row r="87" spans="1:9" ht="15.75" customHeight="1" x14ac:dyDescent="0.2">
      <c r="A87" s="1">
        <f t="shared" si="15"/>
        <v>68</v>
      </c>
      <c r="B87" s="3">
        <f t="shared" ref="B87:B150" si="16">IF(($A87+$B$15)=2,$B$10,IF(($A87+$B$15)=3,$B$11,$B$12))</f>
        <v>0.18</v>
      </c>
      <c r="C87" s="4">
        <f t="shared" si="14"/>
        <v>3.4565997749777699E-2</v>
      </c>
      <c r="D87" s="5">
        <f t="shared" si="9"/>
        <v>3.8115295550150859E-4</v>
      </c>
      <c r="E87" s="4">
        <f t="shared" si="10"/>
        <v>1.3174932202186265E-5</v>
      </c>
      <c r="F87" s="4">
        <f t="shared" si="11"/>
        <v>73039.381242159812</v>
      </c>
      <c r="G87" s="2">
        <f t="shared" si="13"/>
        <v>1</v>
      </c>
      <c r="H87" s="6">
        <f t="shared" si="12"/>
        <v>0</v>
      </c>
      <c r="I87" s="6"/>
    </row>
    <row r="88" spans="1:9" ht="15.75" customHeight="1" x14ac:dyDescent="0.2">
      <c r="A88" s="1">
        <f t="shared" si="15"/>
        <v>69</v>
      </c>
      <c r="B88" s="3">
        <f t="shared" si="16"/>
        <v>0.18</v>
      </c>
      <c r="C88" s="4">
        <f t="shared" si="14"/>
        <v>2.8344118154817716E-2</v>
      </c>
      <c r="D88" s="5">
        <f t="shared" si="9"/>
        <v>3.3919458529990958E-4</v>
      </c>
      <c r="E88" s="4">
        <f t="shared" si="10"/>
        <v>9.6141714032150328E-6</v>
      </c>
      <c r="F88" s="4">
        <f t="shared" si="11"/>
        <v>73039.381251773986</v>
      </c>
      <c r="G88" s="2">
        <f t="shared" si="13"/>
        <v>1</v>
      </c>
      <c r="H88" s="6">
        <f t="shared" si="12"/>
        <v>0</v>
      </c>
      <c r="I88" s="6"/>
    </row>
    <row r="89" spans="1:9" ht="15.75" customHeight="1" x14ac:dyDescent="0.2">
      <c r="A89" s="1">
        <f t="shared" si="15"/>
        <v>70</v>
      </c>
      <c r="B89" s="3">
        <f t="shared" si="16"/>
        <v>0.18</v>
      </c>
      <c r="C89" s="4">
        <f t="shared" si="14"/>
        <v>2.324217688695053E-2</v>
      </c>
      <c r="D89" s="5">
        <f t="shared" si="9"/>
        <v>3.0185510839183914E-4</v>
      </c>
      <c r="E89" s="4">
        <f t="shared" si="10"/>
        <v>7.0157698234727504E-6</v>
      </c>
      <c r="F89" s="4">
        <f t="shared" si="11"/>
        <v>73039.381258789756</v>
      </c>
      <c r="G89" s="2">
        <f t="shared" si="13"/>
        <v>1</v>
      </c>
      <c r="H89" s="6">
        <f t="shared" si="12"/>
        <v>0</v>
      </c>
      <c r="I89" s="6"/>
    </row>
    <row r="90" spans="1:9" ht="15.75" customHeight="1" x14ac:dyDescent="0.2">
      <c r="A90" s="1">
        <f t="shared" si="15"/>
        <v>71</v>
      </c>
      <c r="B90" s="3">
        <f t="shared" si="16"/>
        <v>0.18</v>
      </c>
      <c r="C90" s="4">
        <f t="shared" si="14"/>
        <v>1.9058585047299435E-2</v>
      </c>
      <c r="D90" s="5">
        <f t="shared" si="9"/>
        <v>2.6862606424476191E-4</v>
      </c>
      <c r="E90" s="4">
        <f t="shared" si="10"/>
        <v>5.1196326913301169E-6</v>
      </c>
      <c r="F90" s="4">
        <f t="shared" si="11"/>
        <v>73039.381263909381</v>
      </c>
      <c r="G90" s="2">
        <f t="shared" si="13"/>
        <v>1</v>
      </c>
      <c r="H90" s="6">
        <f t="shared" si="12"/>
        <v>0</v>
      </c>
      <c r="I90" s="6"/>
    </row>
    <row r="91" spans="1:9" ht="15.75" customHeight="1" x14ac:dyDescent="0.2">
      <c r="A91" s="1">
        <f t="shared" si="15"/>
        <v>72</v>
      </c>
      <c r="B91" s="3">
        <f t="shared" si="16"/>
        <v>0.18</v>
      </c>
      <c r="C91" s="4">
        <f t="shared" si="14"/>
        <v>1.5628039738785536E-2</v>
      </c>
      <c r="D91" s="5">
        <f t="shared" si="9"/>
        <v>2.3905496506608726E-4</v>
      </c>
      <c r="E91" s="4">
        <f t="shared" si="10"/>
        <v>3.7359604938067998E-6</v>
      </c>
      <c r="F91" s="4">
        <f t="shared" si="11"/>
        <v>73039.381267645338</v>
      </c>
      <c r="G91" s="2">
        <f t="shared" si="13"/>
        <v>1</v>
      </c>
      <c r="H91" s="6">
        <f t="shared" si="12"/>
        <v>0</v>
      </c>
      <c r="I91" s="6"/>
    </row>
    <row r="92" spans="1:9" ht="15.75" customHeight="1" x14ac:dyDescent="0.2">
      <c r="A92" s="1">
        <f t="shared" si="15"/>
        <v>73</v>
      </c>
      <c r="B92" s="3">
        <f t="shared" si="16"/>
        <v>0.18</v>
      </c>
      <c r="C92" s="4">
        <f t="shared" si="14"/>
        <v>1.281499258580414E-2</v>
      </c>
      <c r="D92" s="5">
        <f t="shared" si="9"/>
        <v>2.1273913416933982E-4</v>
      </c>
      <c r="E92" s="4">
        <f t="shared" si="10"/>
        <v>2.7262504270904821E-6</v>
      </c>
      <c r="F92" s="4">
        <f t="shared" si="11"/>
        <v>73039.381270371596</v>
      </c>
      <c r="G92" s="2">
        <f t="shared" si="13"/>
        <v>1</v>
      </c>
      <c r="H92" s="6">
        <f t="shared" si="12"/>
        <v>0</v>
      </c>
      <c r="I92" s="6"/>
    </row>
    <row r="93" spans="1:9" ht="15.75" customHeight="1" x14ac:dyDescent="0.2">
      <c r="A93" s="1">
        <f t="shared" si="15"/>
        <v>74</v>
      </c>
      <c r="B93" s="3">
        <f t="shared" si="16"/>
        <v>0.18</v>
      </c>
      <c r="C93" s="4">
        <f t="shared" si="14"/>
        <v>1.0508293920359396E-2</v>
      </c>
      <c r="D93" s="5">
        <f t="shared" si="9"/>
        <v>1.8932022263000773E-4</v>
      </c>
      <c r="E93" s="4">
        <f t="shared" si="10"/>
        <v>1.9894325444639977E-6</v>
      </c>
      <c r="F93" s="4">
        <f t="shared" si="11"/>
        <v>73039.381272361032</v>
      </c>
      <c r="G93" s="2">
        <f t="shared" si="13"/>
        <v>1</v>
      </c>
      <c r="H93" s="6">
        <f t="shared" si="12"/>
        <v>0</v>
      </c>
      <c r="I93" s="6"/>
    </row>
    <row r="94" spans="1:9" ht="15.75" customHeight="1" x14ac:dyDescent="0.2">
      <c r="A94" s="1">
        <f t="shared" si="15"/>
        <v>75</v>
      </c>
      <c r="B94" s="3">
        <f t="shared" si="16"/>
        <v>0.18</v>
      </c>
      <c r="C94" s="4">
        <f t="shared" si="14"/>
        <v>8.6168010146947058E-3</v>
      </c>
      <c r="D94" s="5">
        <f t="shared" si="9"/>
        <v>1.6847932956305772E-4</v>
      </c>
      <c r="E94" s="4">
        <f t="shared" si="10"/>
        <v>1.4517528579340395E-6</v>
      </c>
      <c r="F94" s="4">
        <f t="shared" si="11"/>
        <v>73039.381273812789</v>
      </c>
      <c r="G94" s="2">
        <f t="shared" si="13"/>
        <v>1</v>
      </c>
      <c r="H94" s="6">
        <f t="shared" si="12"/>
        <v>0</v>
      </c>
      <c r="I94" s="6"/>
    </row>
    <row r="95" spans="1:9" ht="15.75" customHeight="1" x14ac:dyDescent="0.2">
      <c r="A95" s="1">
        <f t="shared" si="15"/>
        <v>76</v>
      </c>
      <c r="B95" s="3">
        <f t="shared" si="16"/>
        <v>0.18</v>
      </c>
      <c r="C95" s="4">
        <f t="shared" si="14"/>
        <v>7.0657768320496594E-3</v>
      </c>
      <c r="D95" s="5">
        <f t="shared" si="9"/>
        <v>1.4993265957378093E-4</v>
      </c>
      <c r="E95" s="4">
        <f t="shared" si="10"/>
        <v>1.0593907123840097E-6</v>
      </c>
      <c r="F95" s="4">
        <f t="shared" si="11"/>
        <v>73039.381274872183</v>
      </c>
      <c r="G95" s="2">
        <f t="shared" si="13"/>
        <v>1</v>
      </c>
      <c r="H95" s="6">
        <f t="shared" si="12"/>
        <v>0</v>
      </c>
      <c r="I95" s="6"/>
    </row>
    <row r="96" spans="1:9" ht="15.75" customHeight="1" x14ac:dyDescent="0.2">
      <c r="A96" s="1">
        <f t="shared" si="15"/>
        <v>77</v>
      </c>
      <c r="B96" s="3">
        <f t="shared" si="16"/>
        <v>0.18</v>
      </c>
      <c r="C96" s="4">
        <f t="shared" si="14"/>
        <v>5.7939370022807215E-3</v>
      </c>
      <c r="D96" s="5">
        <f t="shared" si="9"/>
        <v>1.3342765824844784E-4</v>
      </c>
      <c r="E96" s="4">
        <f t="shared" si="10"/>
        <v>7.7307144625334843E-7</v>
      </c>
      <c r="F96" s="4">
        <f t="shared" si="11"/>
        <v>73039.381275645253</v>
      </c>
      <c r="G96" s="2">
        <f t="shared" si="13"/>
        <v>1</v>
      </c>
      <c r="H96" s="6">
        <f t="shared" si="12"/>
        <v>0</v>
      </c>
      <c r="I96" s="6"/>
    </row>
    <row r="97" spans="1:9" ht="15.75" customHeight="1" x14ac:dyDescent="0.2">
      <c r="A97" s="1">
        <f t="shared" si="15"/>
        <v>78</v>
      </c>
      <c r="B97" s="3">
        <f t="shared" si="16"/>
        <v>0.18</v>
      </c>
      <c r="C97" s="4">
        <f t="shared" si="14"/>
        <v>4.7510283418701919E-3</v>
      </c>
      <c r="D97" s="5">
        <f t="shared" si="9"/>
        <v>1.1873957306082406E-4</v>
      </c>
      <c r="E97" s="4">
        <f t="shared" si="10"/>
        <v>5.6413507691354144E-7</v>
      </c>
      <c r="F97" s="4">
        <f t="shared" si="11"/>
        <v>73039.381276209388</v>
      </c>
      <c r="G97" s="2">
        <f t="shared" si="13"/>
        <v>1</v>
      </c>
      <c r="H97" s="6">
        <f t="shared" si="12"/>
        <v>0</v>
      </c>
      <c r="I97" s="6"/>
    </row>
    <row r="98" spans="1:9" ht="15.75" customHeight="1" x14ac:dyDescent="0.2">
      <c r="A98" s="1">
        <f t="shared" si="15"/>
        <v>79</v>
      </c>
      <c r="B98" s="3">
        <f t="shared" si="16"/>
        <v>0.18</v>
      </c>
      <c r="C98" s="4">
        <f t="shared" si="14"/>
        <v>3.8958432403335577E-3</v>
      </c>
      <c r="D98" s="5">
        <f t="shared" si="9"/>
        <v>1.0566839286359703E-4</v>
      </c>
      <c r="E98" s="4">
        <f t="shared" si="10"/>
        <v>4.1166749405455527E-7</v>
      </c>
      <c r="F98" s="4">
        <f t="shared" si="11"/>
        <v>73039.381276621061</v>
      </c>
      <c r="G98" s="2">
        <f t="shared" si="13"/>
        <v>1</v>
      </c>
      <c r="H98" s="6">
        <f t="shared" si="12"/>
        <v>0</v>
      </c>
      <c r="I98" s="6"/>
    </row>
    <row r="99" spans="1:9" ht="15.75" customHeight="1" x14ac:dyDescent="0.2">
      <c r="A99" s="1">
        <f t="shared" si="15"/>
        <v>80</v>
      </c>
      <c r="B99" s="3">
        <f t="shared" si="16"/>
        <v>0.18</v>
      </c>
      <c r="C99" s="4">
        <f t="shared" si="14"/>
        <v>3.1945914570735176E-3</v>
      </c>
      <c r="D99" s="5">
        <f t="shared" si="9"/>
        <v>9.4036124289042605E-5</v>
      </c>
      <c r="E99" s="4">
        <f t="shared" si="10"/>
        <v>3.0040699931007901E-7</v>
      </c>
      <c r="F99" s="4">
        <f t="shared" si="11"/>
        <v>73039.381276921471</v>
      </c>
      <c r="G99" s="2">
        <f t="shared" si="13"/>
        <v>1</v>
      </c>
      <c r="H99" s="6">
        <f t="shared" si="12"/>
        <v>0</v>
      </c>
      <c r="I99" s="6"/>
    </row>
    <row r="100" spans="1:9" ht="15.75" customHeight="1" x14ac:dyDescent="0.2">
      <c r="A100" s="1">
        <f t="shared" si="15"/>
        <v>81</v>
      </c>
      <c r="B100" s="3">
        <f t="shared" si="16"/>
        <v>0.18</v>
      </c>
      <c r="C100" s="4">
        <f t="shared" si="14"/>
        <v>2.6195649948002847E-3</v>
      </c>
      <c r="D100" s="5">
        <f t="shared" si="9"/>
        <v>8.3684367971026554E-5</v>
      </c>
      <c r="E100" s="4">
        <f t="shared" si="10"/>
        <v>2.192166409488873E-7</v>
      </c>
      <c r="F100" s="4">
        <f t="shared" si="11"/>
        <v>73039.381277140681</v>
      </c>
      <c r="G100" s="2">
        <f t="shared" si="13"/>
        <v>1</v>
      </c>
      <c r="H100" s="6">
        <f t="shared" si="12"/>
        <v>0</v>
      </c>
      <c r="I100" s="6"/>
    </row>
    <row r="101" spans="1:9" ht="15.75" customHeight="1" x14ac:dyDescent="0.2">
      <c r="A101" s="1">
        <f t="shared" si="15"/>
        <v>82</v>
      </c>
      <c r="B101" s="3">
        <f t="shared" si="16"/>
        <v>0.18</v>
      </c>
      <c r="C101" s="4">
        <f t="shared" si="14"/>
        <v>2.1480432957362338E-3</v>
      </c>
      <c r="D101" s="5">
        <f t="shared" si="9"/>
        <v>7.4472161583186367E-5</v>
      </c>
      <c r="E101" s="4">
        <f t="shared" si="10"/>
        <v>1.5996942740774899E-7</v>
      </c>
      <c r="F101" s="4">
        <f t="shared" si="11"/>
        <v>73039.38127730065</v>
      </c>
      <c r="G101" s="2">
        <f t="shared" si="13"/>
        <v>1</v>
      </c>
      <c r="H101" s="6">
        <f t="shared" si="12"/>
        <v>0</v>
      </c>
      <c r="I101" s="6"/>
    </row>
    <row r="102" spans="1:9" ht="15.75" customHeight="1" x14ac:dyDescent="0.2">
      <c r="A102" s="1">
        <f t="shared" si="15"/>
        <v>83</v>
      </c>
      <c r="B102" s="3">
        <f t="shared" si="16"/>
        <v>0.18</v>
      </c>
      <c r="C102" s="4">
        <f t="shared" si="14"/>
        <v>1.7613955025037118E-3</v>
      </c>
      <c r="D102" s="5">
        <f t="shared" si="9"/>
        <v>6.6274060321426046E-5</v>
      </c>
      <c r="E102" s="4">
        <f t="shared" si="10"/>
        <v>1.1673483178281954E-7</v>
      </c>
      <c r="F102" s="4">
        <f t="shared" si="11"/>
        <v>73039.381277417386</v>
      </c>
      <c r="G102" s="2">
        <f t="shared" si="13"/>
        <v>1</v>
      </c>
      <c r="H102" s="6">
        <f t="shared" si="12"/>
        <v>0</v>
      </c>
      <c r="I102" s="6"/>
    </row>
    <row r="103" spans="1:9" ht="15.75" customHeight="1" x14ac:dyDescent="0.2">
      <c r="A103" s="1">
        <f t="shared" si="15"/>
        <v>84</v>
      </c>
      <c r="B103" s="3">
        <f t="shared" si="16"/>
        <v>0.18</v>
      </c>
      <c r="C103" s="4">
        <f t="shared" si="14"/>
        <v>1.4443443120530437E-3</v>
      </c>
      <c r="D103" s="5">
        <f t="shared" si="9"/>
        <v>5.8978428692200774E-5</v>
      </c>
      <c r="E103" s="4">
        <f t="shared" si="10"/>
        <v>8.5185158015406228E-8</v>
      </c>
      <c r="F103" s="4">
        <f t="shared" si="11"/>
        <v>73039.381277502573</v>
      </c>
      <c r="G103" s="2">
        <f t="shared" si="13"/>
        <v>1</v>
      </c>
      <c r="H103" s="6">
        <f t="shared" si="12"/>
        <v>0</v>
      </c>
      <c r="I103" s="6"/>
    </row>
    <row r="104" spans="1:9" ht="15.75" customHeight="1" x14ac:dyDescent="0.2">
      <c r="A104" s="1">
        <f t="shared" si="15"/>
        <v>85</v>
      </c>
      <c r="B104" s="3">
        <f t="shared" si="16"/>
        <v>0.18</v>
      </c>
      <c r="C104" s="4">
        <f t="shared" si="14"/>
        <v>1.1843623358834959E-3</v>
      </c>
      <c r="D104" s="5">
        <f t="shared" si="9"/>
        <v>5.2485920345466528E-5</v>
      </c>
      <c r="E104" s="4">
        <f t="shared" si="10"/>
        <v>6.2162347221351837E-8</v>
      </c>
      <c r="F104" s="4">
        <f t="shared" si="11"/>
        <v>73039.381277564738</v>
      </c>
      <c r="G104" s="2">
        <f t="shared" si="13"/>
        <v>1</v>
      </c>
      <c r="H104" s="6">
        <f t="shared" si="12"/>
        <v>0</v>
      </c>
      <c r="I104" s="6"/>
    </row>
    <row r="105" spans="1:9" ht="15.75" customHeight="1" x14ac:dyDescent="0.2">
      <c r="A105" s="1">
        <f t="shared" si="15"/>
        <v>86</v>
      </c>
      <c r="B105" s="3">
        <f t="shared" si="16"/>
        <v>0.18</v>
      </c>
      <c r="C105" s="4">
        <f t="shared" si="14"/>
        <v>9.7117711542446669E-4</v>
      </c>
      <c r="D105" s="5">
        <f t="shared" si="9"/>
        <v>4.6708125251816847E-5</v>
      </c>
      <c r="E105" s="4">
        <f t="shared" si="10"/>
        <v>4.5361862348944178E-8</v>
      </c>
      <c r="F105" s="4">
        <f t="shared" si="11"/>
        <v>73039.381277610097</v>
      </c>
      <c r="G105" s="2">
        <f t="shared" si="13"/>
        <v>1</v>
      </c>
      <c r="H105" s="6">
        <f t="shared" si="12"/>
        <v>0</v>
      </c>
      <c r="I105" s="6"/>
    </row>
    <row r="106" spans="1:9" ht="15.75" customHeight="1" x14ac:dyDescent="0.2">
      <c r="A106" s="1">
        <f t="shared" si="15"/>
        <v>87</v>
      </c>
      <c r="B106" s="3">
        <f t="shared" si="16"/>
        <v>0.18</v>
      </c>
      <c r="C106" s="4">
        <f t="shared" si="14"/>
        <v>7.9636523464806275E-4</v>
      </c>
      <c r="D106" s="5">
        <f t="shared" si="9"/>
        <v>4.1566365802097382E-5</v>
      </c>
      <c r="E106" s="4">
        <f t="shared" si="10"/>
        <v>3.3102008655454493E-8</v>
      </c>
      <c r="F106" s="4">
        <f t="shared" si="11"/>
        <v>73039.381277643202</v>
      </c>
      <c r="G106" s="2">
        <f t="shared" si="13"/>
        <v>1</v>
      </c>
      <c r="H106" s="6">
        <f t="shared" si="12"/>
        <v>0</v>
      </c>
      <c r="I106" s="6"/>
    </row>
    <row r="107" spans="1:9" ht="15.75" customHeight="1" x14ac:dyDescent="0.2">
      <c r="A107" s="1">
        <f t="shared" si="15"/>
        <v>88</v>
      </c>
      <c r="B107" s="3">
        <f t="shared" si="16"/>
        <v>0.18</v>
      </c>
      <c r="C107" s="4">
        <f t="shared" si="14"/>
        <v>6.5301949241141147E-4</v>
      </c>
      <c r="D107" s="5">
        <f t="shared" si="9"/>
        <v>3.6990625435701123E-5</v>
      </c>
      <c r="E107" s="4">
        <f t="shared" si="10"/>
        <v>2.4155599446002193E-8</v>
      </c>
      <c r="F107" s="4">
        <f t="shared" si="11"/>
        <v>73039.381277667359</v>
      </c>
      <c r="G107" s="2">
        <f t="shared" si="13"/>
        <v>1</v>
      </c>
      <c r="H107" s="6">
        <f t="shared" si="12"/>
        <v>0</v>
      </c>
      <c r="I107" s="6"/>
    </row>
    <row r="108" spans="1:9" ht="15.75" customHeight="1" x14ac:dyDescent="0.2">
      <c r="A108" s="1">
        <f t="shared" si="15"/>
        <v>89</v>
      </c>
      <c r="B108" s="3">
        <f t="shared" si="16"/>
        <v>0.18</v>
      </c>
      <c r="C108" s="4">
        <f t="shared" si="14"/>
        <v>5.3547598377735742E-4</v>
      </c>
      <c r="D108" s="5">
        <f t="shared" si="9"/>
        <v>3.291859520841966E-5</v>
      </c>
      <c r="E108" s="4">
        <f t="shared" si="10"/>
        <v>1.7627117153797123E-8</v>
      </c>
      <c r="F108" s="4">
        <f t="shared" si="11"/>
        <v>73039.381277684981</v>
      </c>
      <c r="G108" s="2">
        <f t="shared" si="13"/>
        <v>1</v>
      </c>
      <c r="H108" s="6">
        <f t="shared" si="12"/>
        <v>0</v>
      </c>
      <c r="I108" s="6"/>
    </row>
    <row r="109" spans="1:9" ht="15.75" customHeight="1" x14ac:dyDescent="0.2">
      <c r="A109" s="1">
        <f t="shared" si="15"/>
        <v>90</v>
      </c>
      <c r="B109" s="3">
        <f t="shared" si="16"/>
        <v>0.18</v>
      </c>
      <c r="C109" s="4">
        <f t="shared" si="14"/>
        <v>4.3909030669743313E-4</v>
      </c>
      <c r="D109" s="5">
        <f t="shared" si="9"/>
        <v>2.929482531673902E-5</v>
      </c>
      <c r="E109" s="4">
        <f t="shared" si="10"/>
        <v>1.2863073832974665E-8</v>
      </c>
      <c r="F109" s="4">
        <f t="shared" si="11"/>
        <v>73039.381277697845</v>
      </c>
      <c r="G109" s="2">
        <f t="shared" si="13"/>
        <v>1</v>
      </c>
      <c r="H109" s="6">
        <f t="shared" si="12"/>
        <v>0</v>
      </c>
      <c r="I109" s="6"/>
    </row>
    <row r="110" spans="1:9" ht="15.75" customHeight="1" x14ac:dyDescent="0.2">
      <c r="A110" s="1">
        <f t="shared" si="15"/>
        <v>91</v>
      </c>
      <c r="B110" s="3">
        <f t="shared" si="16"/>
        <v>0.18</v>
      </c>
      <c r="C110" s="4">
        <f t="shared" si="14"/>
        <v>3.6005405149189517E-4</v>
      </c>
      <c r="D110" s="5">
        <f t="shared" si="9"/>
        <v>2.6069970024685465E-5</v>
      </c>
      <c r="E110" s="4">
        <f t="shared" si="10"/>
        <v>9.3865983296602641E-9</v>
      </c>
      <c r="F110" s="4">
        <f t="shared" si="11"/>
        <v>73039.381277707231</v>
      </c>
      <c r="G110" s="2">
        <f t="shared" si="13"/>
        <v>1</v>
      </c>
      <c r="H110" s="6">
        <f t="shared" si="12"/>
        <v>0</v>
      </c>
      <c r="I110" s="6"/>
    </row>
    <row r="111" spans="1:9" ht="15.75" customHeight="1" x14ac:dyDescent="0.2">
      <c r="A111" s="1">
        <f t="shared" si="15"/>
        <v>92</v>
      </c>
      <c r="B111" s="3">
        <f t="shared" si="16"/>
        <v>0.18</v>
      </c>
      <c r="C111" s="4">
        <f t="shared" si="14"/>
        <v>2.9524432222335407E-4</v>
      </c>
      <c r="D111" s="5">
        <f t="shared" si="9"/>
        <v>2.320011571120891E-5</v>
      </c>
      <c r="E111" s="4">
        <f t="shared" si="10"/>
        <v>6.8497024386592624E-9</v>
      </c>
      <c r="F111" s="4">
        <f t="shared" si="11"/>
        <v>73039.381277714085</v>
      </c>
      <c r="G111" s="2">
        <f t="shared" si="13"/>
        <v>1</v>
      </c>
      <c r="H111" s="6">
        <f t="shared" si="12"/>
        <v>0</v>
      </c>
      <c r="I111" s="6"/>
    </row>
    <row r="112" spans="1:9" ht="15.75" customHeight="1" x14ac:dyDescent="0.2">
      <c r="A112" s="1">
        <f t="shared" si="15"/>
        <v>93</v>
      </c>
      <c r="B112" s="3">
        <f t="shared" si="16"/>
        <v>0.18</v>
      </c>
      <c r="C112" s="4">
        <f t="shared" si="14"/>
        <v>2.4210034422315037E-4</v>
      </c>
      <c r="D112" s="5">
        <f t="shared" si="9"/>
        <v>2.0646182887967335E-5</v>
      </c>
      <c r="E112" s="4">
        <f t="shared" si="10"/>
        <v>4.9984479840710086E-9</v>
      </c>
      <c r="F112" s="4">
        <f t="shared" si="11"/>
        <v>73039.381277719076</v>
      </c>
      <c r="G112" s="2">
        <f t="shared" si="13"/>
        <v>1</v>
      </c>
      <c r="H112" s="6">
        <f t="shared" si="12"/>
        <v>0</v>
      </c>
      <c r="I112" s="6"/>
    </row>
    <row r="113" spans="1:9" ht="15.75" customHeight="1" x14ac:dyDescent="0.2">
      <c r="A113" s="1">
        <f t="shared" si="15"/>
        <v>94</v>
      </c>
      <c r="B113" s="3">
        <f t="shared" si="16"/>
        <v>0.18</v>
      </c>
      <c r="C113" s="4">
        <f t="shared" si="14"/>
        <v>1.9852228226298333E-4</v>
      </c>
      <c r="D113" s="5">
        <f t="shared" si="9"/>
        <v>1.8373394044644799E-5</v>
      </c>
      <c r="E113" s="4">
        <f t="shared" si="10"/>
        <v>3.6475281186599918E-9</v>
      </c>
      <c r="F113" s="4">
        <f t="shared" si="11"/>
        <v>73039.381277722729</v>
      </c>
      <c r="G113" s="2">
        <f t="shared" si="13"/>
        <v>1</v>
      </c>
      <c r="H113" s="6">
        <f t="shared" si="12"/>
        <v>0</v>
      </c>
      <c r="I113" s="6"/>
    </row>
    <row r="114" spans="1:9" ht="15.75" customHeight="1" x14ac:dyDescent="0.2">
      <c r="A114" s="1">
        <f t="shared" si="15"/>
        <v>95</v>
      </c>
      <c r="B114" s="3">
        <f t="shared" si="16"/>
        <v>0.18</v>
      </c>
      <c r="C114" s="4">
        <f t="shared" si="14"/>
        <v>1.6278827145564635E-4</v>
      </c>
      <c r="D114" s="5">
        <f t="shared" si="9"/>
        <v>1.6350800075326856E-5</v>
      </c>
      <c r="E114" s="4">
        <f t="shared" si="10"/>
        <v>2.661718481179311E-9</v>
      </c>
      <c r="F114" s="4">
        <f t="shared" si="11"/>
        <v>73039.381277725392</v>
      </c>
      <c r="G114" s="2">
        <f t="shared" si="13"/>
        <v>1</v>
      </c>
      <c r="H114" s="6">
        <f t="shared" si="12"/>
        <v>0</v>
      </c>
      <c r="I114" s="6"/>
    </row>
    <row r="115" spans="1:9" ht="15.75" customHeight="1" x14ac:dyDescent="0.2">
      <c r="A115" s="1">
        <f t="shared" si="15"/>
        <v>96</v>
      </c>
      <c r="B115" s="3">
        <f t="shared" si="16"/>
        <v>0.18</v>
      </c>
      <c r="C115" s="4">
        <f t="shared" si="14"/>
        <v>1.3348638259363002E-4</v>
      </c>
      <c r="D115" s="5">
        <f t="shared" ref="D115:D146" si="17">1/((1+$B$14)^(A114+0.5))</f>
        <v>1.4550858837169039E-5</v>
      </c>
      <c r="E115" s="4">
        <f t="shared" ref="E115:E169" si="18">C115*D115</f>
        <v>1.9423415098042486E-9</v>
      </c>
      <c r="F115" s="4">
        <f t="shared" ref="F115:F169" si="19">F114+E115</f>
        <v>73039.381277727327</v>
      </c>
      <c r="G115" s="2">
        <f t="shared" si="13"/>
        <v>1</v>
      </c>
      <c r="H115" s="6">
        <f t="shared" si="12"/>
        <v>0</v>
      </c>
      <c r="I115" s="6"/>
    </row>
    <row r="116" spans="1:9" ht="15.75" customHeight="1" x14ac:dyDescent="0.2">
      <c r="A116" s="1">
        <f t="shared" si="15"/>
        <v>97</v>
      </c>
      <c r="B116" s="3">
        <f t="shared" si="16"/>
        <v>0.18</v>
      </c>
      <c r="C116" s="4">
        <f t="shared" si="14"/>
        <v>1.0945883372677663E-4</v>
      </c>
      <c r="D116" s="5">
        <f t="shared" si="17"/>
        <v>1.2949060102490927E-5</v>
      </c>
      <c r="E116" s="4">
        <f t="shared" si="18"/>
        <v>1.4173890166765916E-9</v>
      </c>
      <c r="F116" s="4">
        <f t="shared" si="19"/>
        <v>73039.381277728738</v>
      </c>
      <c r="G116" s="2">
        <f t="shared" si="13"/>
        <v>1</v>
      </c>
      <c r="H116" s="6">
        <f t="shared" si="12"/>
        <v>0</v>
      </c>
      <c r="I116" s="6"/>
    </row>
    <row r="117" spans="1:9" ht="15.75" customHeight="1" x14ac:dyDescent="0.2">
      <c r="A117" s="1">
        <f t="shared" si="15"/>
        <v>98</v>
      </c>
      <c r="B117" s="3">
        <f t="shared" si="16"/>
        <v>0.18</v>
      </c>
      <c r="C117" s="4">
        <f t="shared" si="14"/>
        <v>8.9756243655956847E-5</v>
      </c>
      <c r="D117" s="5">
        <f t="shared" si="17"/>
        <v>1.1523591797179781E-5</v>
      </c>
      <c r="E117" s="4">
        <f t="shared" si="18"/>
        <v>1.0343143131394541E-9</v>
      </c>
      <c r="F117" s="4">
        <f t="shared" si="19"/>
        <v>73039.381277729772</v>
      </c>
      <c r="G117" s="2">
        <f t="shared" si="13"/>
        <v>1</v>
      </c>
      <c r="H117" s="6">
        <f t="shared" ref="H117:H169" si="20">IF(G117=1,IF(G116=0,F117,0),0)</f>
        <v>0</v>
      </c>
      <c r="I117" s="6"/>
    </row>
    <row r="118" spans="1:9" ht="15.75" customHeight="1" x14ac:dyDescent="0.2">
      <c r="A118" s="1">
        <f t="shared" si="15"/>
        <v>99</v>
      </c>
      <c r="B118" s="3">
        <f t="shared" si="16"/>
        <v>0.18</v>
      </c>
      <c r="C118" s="4">
        <f t="shared" si="14"/>
        <v>7.3600119797884625E-5</v>
      </c>
      <c r="D118" s="5">
        <f t="shared" si="17"/>
        <v>1.0255042980492814E-5</v>
      </c>
      <c r="E118" s="4">
        <f t="shared" si="18"/>
        <v>7.5477239189672697E-10</v>
      </c>
      <c r="F118" s="4">
        <f t="shared" si="19"/>
        <v>73039.381277730528</v>
      </c>
      <c r="G118" s="2">
        <f t="shared" si="13"/>
        <v>1</v>
      </c>
      <c r="H118" s="6">
        <f t="shared" si="20"/>
        <v>0</v>
      </c>
      <c r="I118" s="6"/>
    </row>
    <row r="119" spans="1:9" ht="15.75" customHeight="1" x14ac:dyDescent="0.2">
      <c r="A119" s="1">
        <f t="shared" si="15"/>
        <v>100</v>
      </c>
      <c r="B119" s="3">
        <f t="shared" si="16"/>
        <v>0.18</v>
      </c>
      <c r="C119" s="4">
        <f t="shared" si="14"/>
        <v>6.0352098234265395E-5</v>
      </c>
      <c r="D119" s="5">
        <f t="shared" si="17"/>
        <v>9.1261395216631E-6</v>
      </c>
      <c r="E119" s="4">
        <f t="shared" si="18"/>
        <v>5.5078166891102327E-10</v>
      </c>
      <c r="F119" s="4">
        <f t="shared" si="19"/>
        <v>73039.381277731081</v>
      </c>
      <c r="G119" s="2">
        <f t="shared" si="13"/>
        <v>1</v>
      </c>
      <c r="H119" s="6">
        <f t="shared" si="20"/>
        <v>0</v>
      </c>
      <c r="I119" s="6"/>
    </row>
    <row r="120" spans="1:9" ht="15.75" customHeight="1" x14ac:dyDescent="0.2">
      <c r="A120" s="1">
        <f t="shared" si="15"/>
        <v>101</v>
      </c>
      <c r="B120" s="3">
        <f t="shared" si="16"/>
        <v>0.18</v>
      </c>
      <c r="C120" s="4">
        <f t="shared" si="14"/>
        <v>4.9488720552097628E-5</v>
      </c>
      <c r="D120" s="5">
        <f t="shared" si="17"/>
        <v>8.1215088739548767E-6</v>
      </c>
      <c r="E120" s="4">
        <f t="shared" si="18"/>
        <v>4.0192308312453395E-10</v>
      </c>
      <c r="F120" s="4">
        <f t="shared" si="19"/>
        <v>73039.381277731489</v>
      </c>
      <c r="G120" s="2">
        <f t="shared" si="13"/>
        <v>1</v>
      </c>
      <c r="H120" s="6">
        <f t="shared" si="20"/>
        <v>0</v>
      </c>
      <c r="I120" s="6"/>
    </row>
    <row r="121" spans="1:9" ht="15.75" customHeight="1" x14ac:dyDescent="0.2">
      <c r="A121" s="1">
        <f t="shared" si="15"/>
        <v>102</v>
      </c>
      <c r="B121" s="3">
        <f t="shared" si="16"/>
        <v>0.18</v>
      </c>
      <c r="C121" s="4">
        <f t="shared" si="14"/>
        <v>4.0580750852720055E-5</v>
      </c>
      <c r="D121" s="5">
        <f t="shared" si="17"/>
        <v>7.2274707430407331E-6</v>
      </c>
      <c r="E121" s="4">
        <f t="shared" si="18"/>
        <v>2.9329618951865946E-10</v>
      </c>
      <c r="F121" s="4">
        <f t="shared" si="19"/>
        <v>73039.38127773178</v>
      </c>
      <c r="G121" s="2">
        <f t="shared" si="13"/>
        <v>1</v>
      </c>
      <c r="H121" s="6">
        <f t="shared" si="20"/>
        <v>0</v>
      </c>
      <c r="I121" s="6"/>
    </row>
    <row r="122" spans="1:9" ht="15.75" customHeight="1" x14ac:dyDescent="0.2">
      <c r="A122" s="1">
        <f t="shared" si="15"/>
        <v>103</v>
      </c>
      <c r="B122" s="3">
        <f t="shared" si="16"/>
        <v>0.18</v>
      </c>
      <c r="C122" s="4">
        <f t="shared" si="14"/>
        <v>3.3276215699230447E-5</v>
      </c>
      <c r="D122" s="5">
        <f t="shared" si="17"/>
        <v>6.431850799181936E-6</v>
      </c>
      <c r="E122" s="4">
        <f t="shared" si="18"/>
        <v>2.1402765453884583E-10</v>
      </c>
      <c r="F122" s="4">
        <f t="shared" si="19"/>
        <v>73039.381277731998</v>
      </c>
      <c r="G122" s="2">
        <f t="shared" si="13"/>
        <v>1</v>
      </c>
      <c r="H122" s="6">
        <f t="shared" si="20"/>
        <v>0</v>
      </c>
      <c r="I122" s="6"/>
    </row>
    <row r="123" spans="1:9" ht="15.75" customHeight="1" x14ac:dyDescent="0.2">
      <c r="A123" s="1">
        <f t="shared" si="15"/>
        <v>104</v>
      </c>
      <c r="B123" s="3">
        <f t="shared" si="16"/>
        <v>0.18</v>
      </c>
      <c r="C123" s="4">
        <f t="shared" si="14"/>
        <v>2.728649687336897E-5</v>
      </c>
      <c r="D123" s="5">
        <f t="shared" si="17"/>
        <v>5.7238148964865467E-6</v>
      </c>
      <c r="E123" s="4">
        <f t="shared" si="18"/>
        <v>1.5618285727672289E-10</v>
      </c>
      <c r="F123" s="4">
        <f t="shared" si="19"/>
        <v>73039.381277732158</v>
      </c>
      <c r="G123" s="2">
        <f t="shared" si="13"/>
        <v>1</v>
      </c>
      <c r="H123" s="6">
        <f t="shared" si="20"/>
        <v>0</v>
      </c>
      <c r="I123" s="6"/>
    </row>
    <row r="124" spans="1:9" ht="15.75" customHeight="1" x14ac:dyDescent="0.2">
      <c r="A124" s="1">
        <f t="shared" si="15"/>
        <v>105</v>
      </c>
      <c r="B124" s="3">
        <f t="shared" si="16"/>
        <v>0.18</v>
      </c>
      <c r="C124" s="4">
        <f t="shared" si="14"/>
        <v>2.2374927436162556E-5</v>
      </c>
      <c r="D124" s="5">
        <f t="shared" si="17"/>
        <v>5.0937215417696482E-6</v>
      </c>
      <c r="E124" s="4">
        <f t="shared" si="18"/>
        <v>1.1397164987711394E-10</v>
      </c>
      <c r="F124" s="4">
        <f t="shared" si="19"/>
        <v>73039.381277732275</v>
      </c>
      <c r="G124" s="2">
        <f t="shared" si="13"/>
        <v>1</v>
      </c>
      <c r="H124" s="6">
        <f t="shared" si="20"/>
        <v>0</v>
      </c>
      <c r="I124" s="6"/>
    </row>
    <row r="125" spans="1:9" ht="15.75" customHeight="1" x14ac:dyDescent="0.2">
      <c r="A125" s="1">
        <f t="shared" si="15"/>
        <v>106</v>
      </c>
      <c r="B125" s="3">
        <f t="shared" si="16"/>
        <v>0.18</v>
      </c>
      <c r="C125" s="4">
        <f t="shared" si="14"/>
        <v>1.8347440497653296E-5</v>
      </c>
      <c r="D125" s="5">
        <f t="shared" si="17"/>
        <v>4.5329906040488084E-6</v>
      </c>
      <c r="E125" s="4">
        <f t="shared" si="18"/>
        <v>8.3168775384206983E-11</v>
      </c>
      <c r="F125" s="4">
        <f t="shared" si="19"/>
        <v>73039.381277732362</v>
      </c>
      <c r="G125" s="2">
        <f t="shared" si="13"/>
        <v>1</v>
      </c>
      <c r="H125" s="6">
        <f t="shared" si="20"/>
        <v>0</v>
      </c>
      <c r="I125" s="6"/>
    </row>
    <row r="126" spans="1:9" ht="15.75" customHeight="1" x14ac:dyDescent="0.2">
      <c r="A126" s="1">
        <f t="shared" si="15"/>
        <v>107</v>
      </c>
      <c r="B126" s="3">
        <f t="shared" si="16"/>
        <v>0.18</v>
      </c>
      <c r="C126" s="4">
        <f t="shared" si="14"/>
        <v>1.5044901208075703E-5</v>
      </c>
      <c r="D126" s="5">
        <f t="shared" si="17"/>
        <v>4.0339864768610889E-6</v>
      </c>
      <c r="E126" s="4">
        <f t="shared" si="18"/>
        <v>6.0690928019088451E-11</v>
      </c>
      <c r="F126" s="4">
        <f t="shared" si="19"/>
        <v>73039.38127773242</v>
      </c>
      <c r="G126" s="2">
        <f t="shared" si="13"/>
        <v>1</v>
      </c>
      <c r="H126" s="6">
        <f t="shared" si="20"/>
        <v>0</v>
      </c>
      <c r="I126" s="6"/>
    </row>
    <row r="127" spans="1:9" ht="15.75" customHeight="1" x14ac:dyDescent="0.2">
      <c r="A127" s="1">
        <f t="shared" si="15"/>
        <v>108</v>
      </c>
      <c r="B127" s="3">
        <f t="shared" si="16"/>
        <v>0.18</v>
      </c>
      <c r="C127" s="4">
        <f t="shared" si="14"/>
        <v>1.2336818990622077E-5</v>
      </c>
      <c r="D127" s="5">
        <f t="shared" si="17"/>
        <v>3.589914102394851E-6</v>
      </c>
      <c r="E127" s="4">
        <f t="shared" si="18"/>
        <v>4.4288120473126802E-11</v>
      </c>
      <c r="F127" s="4">
        <f t="shared" si="19"/>
        <v>73039.381277732464</v>
      </c>
      <c r="G127" s="2">
        <f t="shared" si="13"/>
        <v>1</v>
      </c>
      <c r="H127" s="6">
        <f t="shared" si="20"/>
        <v>0</v>
      </c>
      <c r="I127" s="6"/>
    </row>
    <row r="128" spans="1:9" ht="15.75" customHeight="1" x14ac:dyDescent="0.2">
      <c r="A128" s="1">
        <f t="shared" si="15"/>
        <v>109</v>
      </c>
      <c r="B128" s="3">
        <f t="shared" si="16"/>
        <v>0.18</v>
      </c>
      <c r="C128" s="4">
        <f t="shared" si="14"/>
        <v>1.0116191572310103E-5</v>
      </c>
      <c r="D128" s="5">
        <f t="shared" si="17"/>
        <v>3.1947264415723492E-6</v>
      </c>
      <c r="E128" s="4">
        <f t="shared" si="18"/>
        <v>3.2318464704070446E-11</v>
      </c>
      <c r="F128" s="4">
        <f t="shared" si="19"/>
        <v>73039.381277732493</v>
      </c>
      <c r="G128" s="2">
        <f t="shared" si="13"/>
        <v>1</v>
      </c>
      <c r="H128" s="6">
        <f t="shared" si="20"/>
        <v>0</v>
      </c>
      <c r="I128" s="6"/>
    </row>
    <row r="129" spans="1:9" ht="15.75" customHeight="1" x14ac:dyDescent="0.2">
      <c r="A129" s="1">
        <f t="shared" si="15"/>
        <v>110</v>
      </c>
      <c r="B129" s="3">
        <f t="shared" si="16"/>
        <v>0.18</v>
      </c>
      <c r="C129" s="4">
        <f t="shared" si="14"/>
        <v>8.2952770892942849E-6</v>
      </c>
      <c r="D129" s="5">
        <f t="shared" si="17"/>
        <v>2.8430421300812917E-6</v>
      </c>
      <c r="E129" s="4">
        <f t="shared" si="18"/>
        <v>2.3583822245561761E-11</v>
      </c>
      <c r="F129" s="4">
        <f t="shared" si="19"/>
        <v>73039.381277732522</v>
      </c>
      <c r="G129" s="2">
        <f t="shared" ref="G129:G169" si="21">IF(E129&lt;1,1,0)</f>
        <v>1</v>
      </c>
      <c r="H129" s="6">
        <f t="shared" si="20"/>
        <v>0</v>
      </c>
      <c r="I129" s="6"/>
    </row>
    <row r="130" spans="1:9" ht="15.75" customHeight="1" x14ac:dyDescent="0.2">
      <c r="A130" s="1">
        <f t="shared" si="15"/>
        <v>111</v>
      </c>
      <c r="B130" s="3">
        <f t="shared" si="16"/>
        <v>0.18</v>
      </c>
      <c r="C130" s="4">
        <f t="shared" si="14"/>
        <v>6.8021272132213145E-6</v>
      </c>
      <c r="D130" s="5">
        <f t="shared" si="17"/>
        <v>2.5300721990578403E-6</v>
      </c>
      <c r="E130" s="4">
        <f t="shared" si="18"/>
        <v>1.7209872956626031E-11</v>
      </c>
      <c r="F130" s="4">
        <f t="shared" si="19"/>
        <v>73039.381277732537</v>
      </c>
      <c r="G130" s="2">
        <f t="shared" si="21"/>
        <v>1</v>
      </c>
      <c r="H130" s="6">
        <f t="shared" si="20"/>
        <v>0</v>
      </c>
      <c r="I130" s="6"/>
    </row>
    <row r="131" spans="1:9" ht="15.75" customHeight="1" x14ac:dyDescent="0.2">
      <c r="A131" s="1">
        <f t="shared" si="15"/>
        <v>112</v>
      </c>
      <c r="B131" s="3">
        <f t="shared" si="16"/>
        <v>0.18</v>
      </c>
      <c r="C131" s="4">
        <f t="shared" si="14"/>
        <v>5.5777443148414785E-6</v>
      </c>
      <c r="D131" s="5">
        <f t="shared" si="17"/>
        <v>2.2515548625592583E-6</v>
      </c>
      <c r="E131" s="4">
        <f t="shared" si="18"/>
        <v>1.2558597334193589E-11</v>
      </c>
      <c r="F131" s="4">
        <f t="shared" si="19"/>
        <v>73039.381277732551</v>
      </c>
      <c r="G131" s="2">
        <f t="shared" si="21"/>
        <v>1</v>
      </c>
      <c r="H131" s="6">
        <f t="shared" si="20"/>
        <v>0</v>
      </c>
      <c r="I131" s="6"/>
    </row>
    <row r="132" spans="1:9" ht="15.75" customHeight="1" x14ac:dyDescent="0.2">
      <c r="A132" s="1">
        <f t="shared" si="15"/>
        <v>113</v>
      </c>
      <c r="B132" s="3">
        <f t="shared" si="16"/>
        <v>0.18</v>
      </c>
      <c r="C132" s="4">
        <f t="shared" si="14"/>
        <v>4.5737503381700124E-6</v>
      </c>
      <c r="D132" s="5">
        <f t="shared" si="17"/>
        <v>2.0036974838117446E-6</v>
      </c>
      <c r="E132" s="4">
        <f t="shared" si="18"/>
        <v>9.1644120441743702E-12</v>
      </c>
      <c r="F132" s="4">
        <f t="shared" si="19"/>
        <v>73039.381277732566</v>
      </c>
      <c r="G132" s="2">
        <f t="shared" si="21"/>
        <v>1</v>
      </c>
      <c r="H132" s="6">
        <f t="shared" si="20"/>
        <v>0</v>
      </c>
      <c r="I132" s="6"/>
    </row>
    <row r="133" spans="1:9" ht="15.75" customHeight="1" x14ac:dyDescent="0.2">
      <c r="A133" s="1">
        <f t="shared" si="15"/>
        <v>114</v>
      </c>
      <c r="B133" s="3">
        <f t="shared" si="16"/>
        <v>0.18</v>
      </c>
      <c r="C133" s="4">
        <f t="shared" si="14"/>
        <v>3.7504752772994104E-6</v>
      </c>
      <c r="D133" s="5">
        <f t="shared" si="17"/>
        <v>1.783124929973967E-6</v>
      </c>
      <c r="E133" s="4">
        <f t="shared" si="18"/>
        <v>6.6875659662036059E-12</v>
      </c>
      <c r="F133" s="4">
        <f t="shared" si="19"/>
        <v>73039.381277732566</v>
      </c>
      <c r="G133" s="2">
        <f t="shared" si="21"/>
        <v>1</v>
      </c>
      <c r="H133" s="6">
        <f t="shared" si="20"/>
        <v>0</v>
      </c>
      <c r="I133" s="6"/>
    </row>
    <row r="134" spans="1:9" ht="15.75" customHeight="1" x14ac:dyDescent="0.2">
      <c r="A134" s="1">
        <f t="shared" si="15"/>
        <v>115</v>
      </c>
      <c r="B134" s="3">
        <f t="shared" si="16"/>
        <v>0.18</v>
      </c>
      <c r="C134" s="4">
        <f t="shared" si="14"/>
        <v>3.0753897273855168E-6</v>
      </c>
      <c r="D134" s="5">
        <f t="shared" si="17"/>
        <v>1.5868336121508999E-6</v>
      </c>
      <c r="E134" s="4">
        <f t="shared" si="18"/>
        <v>4.880131789878931E-12</v>
      </c>
      <c r="F134" s="4">
        <f t="shared" si="19"/>
        <v>73039.381277732566</v>
      </c>
      <c r="G134" s="2">
        <f t="shared" si="21"/>
        <v>1</v>
      </c>
      <c r="H134" s="6">
        <f t="shared" si="20"/>
        <v>0</v>
      </c>
      <c r="I134" s="6"/>
    </row>
    <row r="135" spans="1:9" ht="15.75" customHeight="1" x14ac:dyDescent="0.2">
      <c r="A135" s="1">
        <f t="shared" si="15"/>
        <v>116</v>
      </c>
      <c r="B135" s="3">
        <f t="shared" si="16"/>
        <v>0.18</v>
      </c>
      <c r="C135" s="4">
        <f t="shared" si="14"/>
        <v>2.5218195764561239E-6</v>
      </c>
      <c r="D135" s="5">
        <f t="shared" si="17"/>
        <v>1.412150584809915E-6</v>
      </c>
      <c r="E135" s="4">
        <f t="shared" si="18"/>
        <v>3.5611889896776074E-12</v>
      </c>
      <c r="F135" s="4">
        <f t="shared" si="19"/>
        <v>73039.381277732566</v>
      </c>
      <c r="G135" s="2">
        <f t="shared" si="21"/>
        <v>1</v>
      </c>
      <c r="H135" s="6">
        <f t="shared" si="20"/>
        <v>0</v>
      </c>
      <c r="I135" s="6"/>
    </row>
    <row r="136" spans="1:9" ht="15.75" customHeight="1" x14ac:dyDescent="0.2">
      <c r="A136" s="1">
        <f t="shared" si="15"/>
        <v>117</v>
      </c>
      <c r="B136" s="3">
        <f t="shared" si="16"/>
        <v>0.18</v>
      </c>
      <c r="C136" s="4">
        <f t="shared" si="14"/>
        <v>2.0678920526940216E-6</v>
      </c>
      <c r="D136" s="5">
        <f t="shared" si="17"/>
        <v>1.2566971476460927E-6</v>
      </c>
      <c r="E136" s="4">
        <f t="shared" si="18"/>
        <v>2.5987140442606007E-12</v>
      </c>
      <c r="F136" s="4">
        <f t="shared" si="19"/>
        <v>73039.381277732566</v>
      </c>
      <c r="G136" s="2">
        <f t="shared" si="21"/>
        <v>1</v>
      </c>
      <c r="H136" s="6">
        <f t="shared" si="20"/>
        <v>0</v>
      </c>
      <c r="I136" s="6"/>
    </row>
    <row r="137" spans="1:9" ht="15.75" customHeight="1" x14ac:dyDescent="0.2">
      <c r="A137" s="1">
        <f t="shared" si="15"/>
        <v>118</v>
      </c>
      <c r="B137" s="3">
        <f t="shared" si="16"/>
        <v>0.18</v>
      </c>
      <c r="C137" s="4">
        <f t="shared" si="14"/>
        <v>1.6956714832090978E-6</v>
      </c>
      <c r="D137" s="5">
        <f t="shared" si="17"/>
        <v>1.1183564542547763E-6</v>
      </c>
      <c r="E137" s="4">
        <f t="shared" si="18"/>
        <v>1.8963651475426641E-12</v>
      </c>
      <c r="F137" s="4">
        <f t="shared" si="19"/>
        <v>73039.381277732566</v>
      </c>
      <c r="G137" s="2">
        <f t="shared" si="21"/>
        <v>1</v>
      </c>
      <c r="H137" s="6">
        <f t="shared" si="20"/>
        <v>0</v>
      </c>
      <c r="I137" s="6"/>
    </row>
    <row r="138" spans="1:9" ht="15.75" customHeight="1" x14ac:dyDescent="0.2">
      <c r="A138" s="1">
        <f t="shared" si="15"/>
        <v>119</v>
      </c>
      <c r="B138" s="3">
        <f t="shared" si="16"/>
        <v>0.18</v>
      </c>
      <c r="C138" s="4">
        <f t="shared" si="14"/>
        <v>1.3904506162314603E-6</v>
      </c>
      <c r="D138" s="5">
        <f t="shared" si="17"/>
        <v>9.952446865309047E-7</v>
      </c>
      <c r="E138" s="4">
        <f t="shared" si="18"/>
        <v>1.3838385876879829E-12</v>
      </c>
      <c r="F138" s="4">
        <f t="shared" si="19"/>
        <v>73039.381277732566</v>
      </c>
      <c r="G138" s="2">
        <f t="shared" si="21"/>
        <v>1</v>
      </c>
      <c r="H138" s="6">
        <f t="shared" si="20"/>
        <v>0</v>
      </c>
      <c r="I138" s="6"/>
    </row>
    <row r="139" spans="1:9" ht="15.75" customHeight="1" x14ac:dyDescent="0.2">
      <c r="A139" s="1">
        <f t="shared" si="15"/>
        <v>120</v>
      </c>
      <c r="B139" s="3">
        <f t="shared" si="16"/>
        <v>0.18</v>
      </c>
      <c r="C139" s="4">
        <f t="shared" si="14"/>
        <v>1.1401695053097976E-6</v>
      </c>
      <c r="D139" s="5">
        <f t="shared" si="17"/>
        <v>8.8568540227009343E-7</v>
      </c>
      <c r="E139" s="4">
        <f t="shared" si="18"/>
        <v>1.0098314869664015E-12</v>
      </c>
      <c r="F139" s="4">
        <f t="shared" si="19"/>
        <v>73039.381277732566</v>
      </c>
      <c r="G139" s="2">
        <f t="shared" si="21"/>
        <v>1</v>
      </c>
      <c r="H139" s="6">
        <f t="shared" si="20"/>
        <v>0</v>
      </c>
      <c r="I139" s="6"/>
    </row>
    <row r="140" spans="1:9" ht="15.75" customHeight="1" x14ac:dyDescent="0.2">
      <c r="A140" s="1">
        <f t="shared" si="15"/>
        <v>121</v>
      </c>
      <c r="B140" s="3">
        <f t="shared" si="16"/>
        <v>0.18</v>
      </c>
      <c r="C140" s="4">
        <f t="shared" si="14"/>
        <v>9.3493899435403408E-7</v>
      </c>
      <c r="D140" s="5">
        <f t="shared" si="17"/>
        <v>7.8818670665666365E-7</v>
      </c>
      <c r="E140" s="4">
        <f t="shared" si="18"/>
        <v>7.3690648688479919E-13</v>
      </c>
      <c r="F140" s="4">
        <f t="shared" si="19"/>
        <v>73039.381277732566</v>
      </c>
      <c r="G140" s="2">
        <f t="shared" si="21"/>
        <v>1</v>
      </c>
      <c r="H140" s="6">
        <f t="shared" si="20"/>
        <v>0</v>
      </c>
      <c r="I140" s="6"/>
    </row>
    <row r="141" spans="1:9" ht="15.75" customHeight="1" x14ac:dyDescent="0.2">
      <c r="A141" s="1">
        <f t="shared" si="15"/>
        <v>122</v>
      </c>
      <c r="B141" s="3">
        <f t="shared" si="16"/>
        <v>0.18</v>
      </c>
      <c r="C141" s="4">
        <f t="shared" si="14"/>
        <v>7.66649975370308E-7</v>
      </c>
      <c r="D141" s="5">
        <f t="shared" si="17"/>
        <v>7.0142093677731133E-7</v>
      </c>
      <c r="E141" s="4">
        <f t="shared" si="18"/>
        <v>5.3774434390454411E-13</v>
      </c>
      <c r="F141" s="4">
        <f t="shared" si="19"/>
        <v>73039.381277732566</v>
      </c>
      <c r="G141" s="2">
        <f t="shared" si="21"/>
        <v>1</v>
      </c>
      <c r="H141" s="6">
        <f t="shared" si="20"/>
        <v>0</v>
      </c>
      <c r="I141" s="6"/>
    </row>
    <row r="142" spans="1:9" ht="15.75" customHeight="1" x14ac:dyDescent="0.2">
      <c r="A142" s="1">
        <f t="shared" si="15"/>
        <v>123</v>
      </c>
      <c r="B142" s="3">
        <f t="shared" si="16"/>
        <v>0.18</v>
      </c>
      <c r="C142" s="4">
        <f t="shared" si="14"/>
        <v>6.2865297980365259E-7</v>
      </c>
      <c r="D142" s="5">
        <f t="shared" si="17"/>
        <v>6.2420658251963231E-7</v>
      </c>
      <c r="E142" s="4">
        <f t="shared" si="18"/>
        <v>3.9240932811402144E-13</v>
      </c>
      <c r="F142" s="4">
        <f t="shared" si="19"/>
        <v>73039.381277732566</v>
      </c>
      <c r="G142" s="2">
        <f t="shared" si="21"/>
        <v>1</v>
      </c>
      <c r="H142" s="6">
        <f t="shared" si="20"/>
        <v>0</v>
      </c>
      <c r="I142" s="6"/>
    </row>
    <row r="143" spans="1:9" ht="15.75" customHeight="1" x14ac:dyDescent="0.2">
      <c r="A143" s="1">
        <f t="shared" si="15"/>
        <v>124</v>
      </c>
      <c r="B143" s="3">
        <f t="shared" si="16"/>
        <v>0.18</v>
      </c>
      <c r="C143" s="4">
        <f t="shared" si="14"/>
        <v>5.1549544343899512E-7</v>
      </c>
      <c r="D143" s="5">
        <f t="shared" si="17"/>
        <v>5.5549219766808938E-7</v>
      </c>
      <c r="E143" s="4">
        <f t="shared" si="18"/>
        <v>2.8635369676381368E-13</v>
      </c>
      <c r="F143" s="4">
        <f t="shared" si="19"/>
        <v>73039.381277732566</v>
      </c>
      <c r="G143" s="2">
        <f t="shared" si="21"/>
        <v>1</v>
      </c>
      <c r="H143" s="6">
        <f t="shared" si="20"/>
        <v>0</v>
      </c>
      <c r="I143" s="6"/>
    </row>
    <row r="144" spans="1:9" ht="15.75" customHeight="1" x14ac:dyDescent="0.2">
      <c r="A144" s="1">
        <f t="shared" si="15"/>
        <v>125</v>
      </c>
      <c r="B144" s="3">
        <f t="shared" si="16"/>
        <v>0.18</v>
      </c>
      <c r="C144" s="4">
        <f t="shared" si="14"/>
        <v>4.2270626361997603E-7</v>
      </c>
      <c r="D144" s="5">
        <f t="shared" si="17"/>
        <v>4.943420821109638E-7</v>
      </c>
      <c r="E144" s="4">
        <f t="shared" si="18"/>
        <v>2.0896149447924491E-13</v>
      </c>
      <c r="F144" s="4">
        <f t="shared" si="19"/>
        <v>73039.381277732566</v>
      </c>
      <c r="G144" s="2">
        <f t="shared" si="21"/>
        <v>1</v>
      </c>
      <c r="H144" s="6">
        <f t="shared" si="20"/>
        <v>0</v>
      </c>
      <c r="I144" s="6"/>
    </row>
    <row r="145" spans="1:9" ht="15.75" customHeight="1" x14ac:dyDescent="0.2">
      <c r="A145" s="1">
        <f t="shared" si="15"/>
        <v>126</v>
      </c>
      <c r="B145" s="3">
        <f t="shared" si="16"/>
        <v>0.18</v>
      </c>
      <c r="C145" s="4">
        <f t="shared" si="14"/>
        <v>3.4661913616838036E-7</v>
      </c>
      <c r="D145" s="5">
        <f t="shared" si="17"/>
        <v>4.3992354018951988E-7</v>
      </c>
      <c r="E145" s="4">
        <f t="shared" si="18"/>
        <v>1.5248591748062714E-13</v>
      </c>
      <c r="F145" s="4">
        <f t="shared" si="19"/>
        <v>73039.381277732566</v>
      </c>
      <c r="G145" s="2">
        <f t="shared" si="21"/>
        <v>1</v>
      </c>
      <c r="H145" s="6">
        <f t="shared" si="20"/>
        <v>0</v>
      </c>
      <c r="I145" s="6"/>
    </row>
    <row r="146" spans="1:9" ht="15.75" customHeight="1" x14ac:dyDescent="0.2">
      <c r="A146" s="1">
        <f t="shared" si="15"/>
        <v>127</v>
      </c>
      <c r="B146" s="3">
        <f t="shared" si="16"/>
        <v>0.18</v>
      </c>
      <c r="C146" s="4">
        <f t="shared" si="14"/>
        <v>2.842276916580719E-7</v>
      </c>
      <c r="D146" s="5">
        <f t="shared" si="17"/>
        <v>3.9149554168329592E-7</v>
      </c>
      <c r="E146" s="4">
        <f t="shared" si="18"/>
        <v>1.1127387410706967E-13</v>
      </c>
      <c r="F146" s="4">
        <f t="shared" si="19"/>
        <v>73039.381277732566</v>
      </c>
      <c r="G146" s="2">
        <f t="shared" si="21"/>
        <v>1</v>
      </c>
      <c r="H146" s="6">
        <f t="shared" si="20"/>
        <v>0</v>
      </c>
      <c r="I146" s="6"/>
    </row>
    <row r="147" spans="1:9" ht="15.75" customHeight="1" x14ac:dyDescent="0.2">
      <c r="A147" s="1">
        <f t="shared" si="15"/>
        <v>128</v>
      </c>
      <c r="B147" s="3">
        <f t="shared" si="16"/>
        <v>0.18</v>
      </c>
      <c r="C147" s="4">
        <f t="shared" si="14"/>
        <v>2.3306670715961897E-7</v>
      </c>
      <c r="D147" s="5">
        <f t="shared" ref="D147:D169" si="22">1/((1+$B$14)^(A146+0.5))</f>
        <v>3.4839863102544845E-7</v>
      </c>
      <c r="E147" s="4">
        <f t="shared" si="18"/>
        <v>8.1200121712020332E-14</v>
      </c>
      <c r="F147" s="4">
        <f t="shared" si="19"/>
        <v>73039.381277732566</v>
      </c>
      <c r="G147" s="2">
        <f t="shared" si="21"/>
        <v>1</v>
      </c>
      <c r="H147" s="6">
        <f t="shared" si="20"/>
        <v>0</v>
      </c>
      <c r="I147" s="6"/>
    </row>
    <row r="148" spans="1:9" ht="15.75" customHeight="1" x14ac:dyDescent="0.2">
      <c r="A148" s="1">
        <f t="shared" si="15"/>
        <v>129</v>
      </c>
      <c r="B148" s="3">
        <f t="shared" si="16"/>
        <v>0.18</v>
      </c>
      <c r="C148" s="4">
        <f t="shared" si="14"/>
        <v>1.9111469987088756E-7</v>
      </c>
      <c r="D148" s="5">
        <f t="shared" si="22"/>
        <v>3.1004594733954635E-7</v>
      </c>
      <c r="E148" s="4">
        <f t="shared" si="18"/>
        <v>5.9254338171982407E-14</v>
      </c>
      <c r="F148" s="4">
        <f t="shared" si="19"/>
        <v>73039.381277732566</v>
      </c>
      <c r="G148" s="2">
        <f t="shared" si="21"/>
        <v>1</v>
      </c>
      <c r="H148" s="6">
        <f t="shared" si="20"/>
        <v>0</v>
      </c>
      <c r="I148" s="6"/>
    </row>
    <row r="149" spans="1:9" ht="15.75" customHeight="1" x14ac:dyDescent="0.2">
      <c r="A149" s="1">
        <f t="shared" si="15"/>
        <v>130</v>
      </c>
      <c r="B149" s="3">
        <f t="shared" si="16"/>
        <v>0.18</v>
      </c>
      <c r="C149" s="4">
        <f t="shared" ref="C149:C169" si="23">C148*(1-$B149)</f>
        <v>1.5671405389412781E-7</v>
      </c>
      <c r="D149" s="5">
        <f t="shared" si="22"/>
        <v>2.7591523301552613E-7</v>
      </c>
      <c r="E149" s="4">
        <f t="shared" si="18"/>
        <v>4.3239794697005998E-14</v>
      </c>
      <c r="F149" s="4">
        <f t="shared" si="19"/>
        <v>73039.381277732566</v>
      </c>
      <c r="G149" s="2">
        <f t="shared" si="21"/>
        <v>1</v>
      </c>
      <c r="H149" s="6">
        <f t="shared" si="20"/>
        <v>0</v>
      </c>
      <c r="I149" s="6"/>
    </row>
    <row r="150" spans="1:9" ht="15.75" customHeight="1" x14ac:dyDescent="0.2">
      <c r="A150" s="1">
        <f t="shared" ref="A150:A169" si="24">A149+1</f>
        <v>131</v>
      </c>
      <c r="B150" s="3">
        <f t="shared" si="16"/>
        <v>0.18</v>
      </c>
      <c r="C150" s="4">
        <f t="shared" si="23"/>
        <v>1.2850552419318481E-7</v>
      </c>
      <c r="D150" s="5">
        <f t="shared" si="22"/>
        <v>2.455417220036718E-7</v>
      </c>
      <c r="E150" s="4">
        <f t="shared" si="18"/>
        <v>3.1553467697379107E-14</v>
      </c>
      <c r="F150" s="4">
        <f t="shared" si="19"/>
        <v>73039.381277732566</v>
      </c>
      <c r="G150" s="2">
        <f t="shared" si="21"/>
        <v>1</v>
      </c>
      <c r="H150" s="6">
        <f t="shared" si="20"/>
        <v>0</v>
      </c>
      <c r="I150" s="6"/>
    </row>
    <row r="151" spans="1:9" ht="15.75" customHeight="1" x14ac:dyDescent="0.2">
      <c r="A151" s="1">
        <f t="shared" si="24"/>
        <v>132</v>
      </c>
      <c r="B151" s="3">
        <f t="shared" ref="B151:B169" si="25">IF(($A151+$B$15)=2,$B$10,IF(($A151+$B$15)=3,$B$11,$B$12))</f>
        <v>0.18</v>
      </c>
      <c r="C151" s="4">
        <f t="shared" si="23"/>
        <v>1.0537452983841156E-7</v>
      </c>
      <c r="D151" s="5">
        <f t="shared" si="22"/>
        <v>2.185118109848462E-7</v>
      </c>
      <c r="E151" s="4">
        <f t="shared" si="18"/>
        <v>2.3025579346668022E-14</v>
      </c>
      <c r="F151" s="4">
        <f t="shared" si="19"/>
        <v>73039.381277732566</v>
      </c>
      <c r="G151" s="2">
        <f t="shared" si="21"/>
        <v>1</v>
      </c>
      <c r="H151" s="6">
        <f t="shared" si="20"/>
        <v>0</v>
      </c>
      <c r="I151" s="6"/>
    </row>
    <row r="152" spans="1:9" ht="15.75" customHeight="1" x14ac:dyDescent="0.2">
      <c r="A152" s="1">
        <f t="shared" si="24"/>
        <v>133</v>
      </c>
      <c r="B152" s="3">
        <f t="shared" si="25"/>
        <v>0.18</v>
      </c>
      <c r="C152" s="4">
        <f t="shared" si="23"/>
        <v>8.6407114467497486E-8</v>
      </c>
      <c r="D152" s="5">
        <f t="shared" si="22"/>
        <v>1.944574272357804E-7</v>
      </c>
      <c r="E152" s="4">
        <f t="shared" si="18"/>
        <v>1.680250517421714E-14</v>
      </c>
      <c r="F152" s="4">
        <f t="shared" si="19"/>
        <v>73039.381277732566</v>
      </c>
      <c r="G152" s="2">
        <f t="shared" si="21"/>
        <v>1</v>
      </c>
      <c r="H152" s="6">
        <f t="shared" si="20"/>
        <v>0</v>
      </c>
      <c r="I152" s="6"/>
    </row>
    <row r="153" spans="1:9" ht="15.75" customHeight="1" x14ac:dyDescent="0.2">
      <c r="A153" s="1">
        <f t="shared" si="24"/>
        <v>134</v>
      </c>
      <c r="B153" s="3">
        <f t="shared" si="25"/>
        <v>0.18</v>
      </c>
      <c r="C153" s="4">
        <f t="shared" si="23"/>
        <v>7.085383386334795E-8</v>
      </c>
      <c r="D153" s="5">
        <f t="shared" si="22"/>
        <v>1.7305101649531039E-7</v>
      </c>
      <c r="E153" s="4">
        <f t="shared" si="18"/>
        <v>1.2261327972642208E-14</v>
      </c>
      <c r="F153" s="4">
        <f t="shared" si="19"/>
        <v>73039.381277732566</v>
      </c>
      <c r="G153" s="2">
        <f t="shared" si="21"/>
        <v>1</v>
      </c>
      <c r="H153" s="6">
        <f t="shared" si="20"/>
        <v>0</v>
      </c>
      <c r="I153" s="6"/>
    </row>
    <row r="154" spans="1:9" ht="15.75" customHeight="1" x14ac:dyDescent="0.2">
      <c r="A154" s="1">
        <f t="shared" si="24"/>
        <v>135</v>
      </c>
      <c r="B154" s="3">
        <f t="shared" si="25"/>
        <v>0.18</v>
      </c>
      <c r="C154" s="4">
        <f t="shared" si="23"/>
        <v>5.8100143767945322E-8</v>
      </c>
      <c r="D154" s="5">
        <f t="shared" si="22"/>
        <v>1.5400108258014622E-7</v>
      </c>
      <c r="E154" s="4">
        <f t="shared" si="18"/>
        <v>8.9474850383257144E-15</v>
      </c>
      <c r="F154" s="4">
        <f t="shared" si="19"/>
        <v>73039.381277732566</v>
      </c>
      <c r="G154" s="2">
        <f t="shared" si="21"/>
        <v>1</v>
      </c>
      <c r="H154" s="6">
        <f t="shared" si="20"/>
        <v>0</v>
      </c>
      <c r="I154" s="6"/>
    </row>
    <row r="155" spans="1:9" ht="15.75" customHeight="1" x14ac:dyDescent="0.2">
      <c r="A155" s="1">
        <f t="shared" si="24"/>
        <v>136</v>
      </c>
      <c r="B155" s="3">
        <f t="shared" si="25"/>
        <v>0.18</v>
      </c>
      <c r="C155" s="4">
        <f t="shared" si="23"/>
        <v>4.7642117889715167E-8</v>
      </c>
      <c r="D155" s="5">
        <f t="shared" si="22"/>
        <v>1.3704821801205515E-7</v>
      </c>
      <c r="E155" s="4">
        <f t="shared" si="18"/>
        <v>6.5292673591057175E-15</v>
      </c>
      <c r="F155" s="4">
        <f t="shared" si="19"/>
        <v>73039.381277732566</v>
      </c>
      <c r="G155" s="2">
        <f t="shared" si="21"/>
        <v>1</v>
      </c>
      <c r="H155" s="6">
        <f t="shared" si="20"/>
        <v>0</v>
      </c>
      <c r="I155" s="6"/>
    </row>
    <row r="156" spans="1:9" ht="15.75" customHeight="1" x14ac:dyDescent="0.2">
      <c r="A156" s="1">
        <f t="shared" si="24"/>
        <v>137</v>
      </c>
      <c r="B156" s="3">
        <f t="shared" si="25"/>
        <v>0.18</v>
      </c>
      <c r="C156" s="4">
        <f t="shared" si="23"/>
        <v>3.9066536669566442E-8</v>
      </c>
      <c r="D156" s="5">
        <f t="shared" si="22"/>
        <v>1.2196157160456982E-7</v>
      </c>
      <c r="E156" s="4">
        <f t="shared" si="18"/>
        <v>4.7646162093678798E-15</v>
      </c>
      <c r="F156" s="4">
        <f t="shared" si="19"/>
        <v>73039.381277732566</v>
      </c>
      <c r="G156" s="2">
        <f t="shared" si="21"/>
        <v>1</v>
      </c>
      <c r="H156" s="6">
        <f t="shared" si="20"/>
        <v>0</v>
      </c>
      <c r="I156" s="6"/>
    </row>
    <row r="157" spans="1:9" ht="15.75" customHeight="1" x14ac:dyDescent="0.2">
      <c r="A157" s="1">
        <f t="shared" si="24"/>
        <v>138</v>
      </c>
      <c r="B157" s="3">
        <f t="shared" si="25"/>
        <v>0.18</v>
      </c>
      <c r="C157" s="4">
        <f t="shared" si="23"/>
        <v>3.2034560069044482E-8</v>
      </c>
      <c r="D157" s="5">
        <f t="shared" si="22"/>
        <v>1.0853570490751067E-7</v>
      </c>
      <c r="E157" s="4">
        <f t="shared" si="18"/>
        <v>3.4768935584957367E-15</v>
      </c>
      <c r="F157" s="4">
        <f t="shared" si="19"/>
        <v>73039.381277732566</v>
      </c>
      <c r="G157" s="2">
        <f t="shared" si="21"/>
        <v>1</v>
      </c>
      <c r="H157" s="6">
        <f t="shared" si="20"/>
        <v>0</v>
      </c>
      <c r="I157" s="6"/>
    </row>
    <row r="158" spans="1:9" ht="15.75" customHeight="1" x14ac:dyDescent="0.2">
      <c r="A158" s="1">
        <f t="shared" si="24"/>
        <v>139</v>
      </c>
      <c r="B158" s="3">
        <f t="shared" si="25"/>
        <v>0.18</v>
      </c>
      <c r="C158" s="4">
        <f t="shared" si="23"/>
        <v>2.6268339256616476E-8</v>
      </c>
      <c r="D158" s="5">
        <f t="shared" si="22"/>
        <v>9.658779470277708E-8</v>
      </c>
      <c r="E158" s="4">
        <f t="shared" si="18"/>
        <v>2.5372009593009719E-15</v>
      </c>
      <c r="F158" s="4">
        <f t="shared" si="19"/>
        <v>73039.381277732566</v>
      </c>
      <c r="G158" s="2">
        <f t="shared" si="21"/>
        <v>1</v>
      </c>
      <c r="H158" s="6">
        <f t="shared" si="20"/>
        <v>0</v>
      </c>
      <c r="I158" s="6"/>
    </row>
    <row r="159" spans="1:9" ht="15.75" customHeight="1" x14ac:dyDescent="0.2">
      <c r="A159" s="1">
        <f t="shared" si="24"/>
        <v>140</v>
      </c>
      <c r="B159" s="3">
        <f t="shared" si="25"/>
        <v>0.18</v>
      </c>
      <c r="C159" s="4">
        <f t="shared" si="23"/>
        <v>2.1540038190425512E-8</v>
      </c>
      <c r="D159" s="5">
        <f t="shared" si="22"/>
        <v>8.5955143457130348E-8</v>
      </c>
      <c r="E159" s="4">
        <f t="shared" si="18"/>
        <v>1.8514770727300914E-15</v>
      </c>
      <c r="F159" s="4">
        <f t="shared" si="19"/>
        <v>73039.381277732566</v>
      </c>
      <c r="G159" s="2">
        <f t="shared" si="21"/>
        <v>1</v>
      </c>
      <c r="H159" s="6">
        <f t="shared" si="20"/>
        <v>0</v>
      </c>
      <c r="I159" s="6"/>
    </row>
    <row r="160" spans="1:9" ht="15.75" customHeight="1" x14ac:dyDescent="0.2">
      <c r="A160" s="1">
        <f t="shared" si="24"/>
        <v>141</v>
      </c>
      <c r="B160" s="3">
        <f t="shared" si="25"/>
        <v>0.18</v>
      </c>
      <c r="C160" s="4">
        <f t="shared" si="23"/>
        <v>1.766283131614892E-8</v>
      </c>
      <c r="D160" s="5">
        <f t="shared" si="22"/>
        <v>7.6492963831209664E-8</v>
      </c>
      <c r="E160" s="4">
        <f t="shared" si="18"/>
        <v>1.3510823170229366E-15</v>
      </c>
      <c r="F160" s="4">
        <f t="shared" si="19"/>
        <v>73039.381277732566</v>
      </c>
      <c r="G160" s="2">
        <f t="shared" si="21"/>
        <v>1</v>
      </c>
      <c r="H160" s="6">
        <f t="shared" si="20"/>
        <v>0</v>
      </c>
      <c r="I160" s="6"/>
    </row>
    <row r="161" spans="1:9" ht="15.75" customHeight="1" x14ac:dyDescent="0.2">
      <c r="A161" s="1">
        <f t="shared" si="24"/>
        <v>142</v>
      </c>
      <c r="B161" s="3">
        <f t="shared" si="25"/>
        <v>0.18</v>
      </c>
      <c r="C161" s="4">
        <f t="shared" si="23"/>
        <v>1.4483521679242115E-8</v>
      </c>
      <c r="D161" s="5">
        <f t="shared" si="22"/>
        <v>6.8072407075918501E-8</v>
      </c>
      <c r="E161" s="4">
        <f t="shared" si="18"/>
        <v>9.859281836422599E-16</v>
      </c>
      <c r="F161" s="4">
        <f t="shared" si="19"/>
        <v>73039.381277732566</v>
      </c>
      <c r="G161" s="2">
        <f t="shared" si="21"/>
        <v>1</v>
      </c>
      <c r="H161" s="6">
        <f t="shared" si="20"/>
        <v>0</v>
      </c>
      <c r="I161" s="6"/>
    </row>
    <row r="162" spans="1:9" ht="15.75" customHeight="1" x14ac:dyDescent="0.2">
      <c r="A162" s="1">
        <f t="shared" si="24"/>
        <v>143</v>
      </c>
      <c r="B162" s="3">
        <f t="shared" si="25"/>
        <v>0.18</v>
      </c>
      <c r="C162" s="4">
        <f t="shared" si="23"/>
        <v>1.1876487776978534E-8</v>
      </c>
      <c r="D162" s="5">
        <f t="shared" si="22"/>
        <v>6.0578808468379872E-8</v>
      </c>
      <c r="E162" s="4">
        <f t="shared" si="18"/>
        <v>7.1946347831863727E-16</v>
      </c>
      <c r="F162" s="4">
        <f t="shared" si="19"/>
        <v>73039.381277732566</v>
      </c>
      <c r="G162" s="2">
        <f t="shared" si="21"/>
        <v>1</v>
      </c>
      <c r="H162" s="6">
        <f t="shared" si="20"/>
        <v>0</v>
      </c>
      <c r="I162" s="6"/>
    </row>
    <row r="163" spans="1:9" ht="15.75" customHeight="1" x14ac:dyDescent="0.2">
      <c r="A163" s="1">
        <f t="shared" si="24"/>
        <v>144</v>
      </c>
      <c r="B163" s="3">
        <f t="shared" si="25"/>
        <v>0.18</v>
      </c>
      <c r="C163" s="4">
        <f t="shared" si="23"/>
        <v>9.7387199771223983E-9</v>
      </c>
      <c r="D163" s="5">
        <f t="shared" si="22"/>
        <v>5.3910125895149806E-8</v>
      </c>
      <c r="E163" s="4">
        <f t="shared" si="18"/>
        <v>5.2501562002427897E-16</v>
      </c>
      <c r="F163" s="4">
        <f t="shared" si="19"/>
        <v>73039.381277732566</v>
      </c>
      <c r="G163" s="2">
        <f t="shared" si="21"/>
        <v>1</v>
      </c>
      <c r="H163" s="6">
        <f t="shared" si="20"/>
        <v>0</v>
      </c>
      <c r="I163" s="6"/>
    </row>
    <row r="164" spans="1:9" ht="15.75" customHeight="1" x14ac:dyDescent="0.2">
      <c r="A164" s="1">
        <f t="shared" si="24"/>
        <v>145</v>
      </c>
      <c r="B164" s="3">
        <f t="shared" si="25"/>
        <v>0.18</v>
      </c>
      <c r="C164" s="4">
        <f t="shared" si="23"/>
        <v>7.9857503812403669E-9</v>
      </c>
      <c r="D164" s="5">
        <f t="shared" si="22"/>
        <v>4.7975550320503497E-8</v>
      </c>
      <c r="E164" s="4">
        <f t="shared" si="18"/>
        <v>3.8312076926217722E-16</v>
      </c>
      <c r="F164" s="4">
        <f t="shared" si="19"/>
        <v>73039.381277732566</v>
      </c>
      <c r="G164" s="2">
        <f t="shared" si="21"/>
        <v>1</v>
      </c>
      <c r="H164" s="6">
        <f t="shared" si="20"/>
        <v>0</v>
      </c>
      <c r="I164" s="6"/>
    </row>
    <row r="165" spans="1:9" ht="15.75" customHeight="1" x14ac:dyDescent="0.2">
      <c r="A165" s="1">
        <f t="shared" si="24"/>
        <v>146</v>
      </c>
      <c r="B165" s="3">
        <f t="shared" si="25"/>
        <v>0.18</v>
      </c>
      <c r="C165" s="4">
        <f t="shared" si="23"/>
        <v>6.5483153126171014E-9</v>
      </c>
      <c r="D165" s="5">
        <f t="shared" si="22"/>
        <v>4.2694269218210942E-8</v>
      </c>
      <c r="E165" s="4">
        <f t="shared" si="18"/>
        <v>2.7957553688260769E-16</v>
      </c>
      <c r="F165" s="4">
        <f t="shared" si="19"/>
        <v>73039.381277732566</v>
      </c>
      <c r="G165" s="2">
        <f t="shared" si="21"/>
        <v>1</v>
      </c>
      <c r="H165" s="6">
        <f t="shared" si="20"/>
        <v>0</v>
      </c>
      <c r="I165" s="6"/>
    </row>
    <row r="166" spans="1:9" ht="15.75" customHeight="1" x14ac:dyDescent="0.2">
      <c r="A166" s="1">
        <f t="shared" si="24"/>
        <v>147</v>
      </c>
      <c r="B166" s="3">
        <f t="shared" si="25"/>
        <v>0.18</v>
      </c>
      <c r="C166" s="4">
        <f t="shared" si="23"/>
        <v>5.3696185563460232E-9</v>
      </c>
      <c r="D166" s="5">
        <f t="shared" si="22"/>
        <v>3.7994366128157799E-8</v>
      </c>
      <c r="E166" s="4">
        <f t="shared" si="18"/>
        <v>2.0401525339836091E-16</v>
      </c>
      <c r="F166" s="4">
        <f t="shared" si="19"/>
        <v>73039.381277732566</v>
      </c>
      <c r="G166" s="2">
        <f t="shared" si="21"/>
        <v>1</v>
      </c>
      <c r="H166" s="6">
        <f t="shared" si="20"/>
        <v>0</v>
      </c>
      <c r="I166" s="6"/>
    </row>
    <row r="167" spans="1:9" ht="15.75" customHeight="1" x14ac:dyDescent="0.2">
      <c r="A167" s="1">
        <f t="shared" si="24"/>
        <v>148</v>
      </c>
      <c r="B167" s="3">
        <f t="shared" si="25"/>
        <v>0.18</v>
      </c>
      <c r="C167" s="4">
        <f t="shared" si="23"/>
        <v>4.4030872162037397E-9</v>
      </c>
      <c r="D167" s="5">
        <f t="shared" si="22"/>
        <v>3.3811841352814611E-8</v>
      </c>
      <c r="E167" s="4">
        <f t="shared" si="18"/>
        <v>1.4887648641688698E-16</v>
      </c>
      <c r="F167" s="4">
        <f t="shared" si="19"/>
        <v>73039.381277732566</v>
      </c>
      <c r="G167" s="2">
        <f t="shared" si="21"/>
        <v>1</v>
      </c>
      <c r="H167" s="6">
        <f t="shared" si="20"/>
        <v>0</v>
      </c>
      <c r="I167" s="6"/>
    </row>
    <row r="168" spans="1:9" ht="15.75" customHeight="1" x14ac:dyDescent="0.2">
      <c r="A168" s="1">
        <f t="shared" si="24"/>
        <v>149</v>
      </c>
      <c r="B168" s="3">
        <f t="shared" si="25"/>
        <v>0.18</v>
      </c>
      <c r="C168" s="4">
        <f t="shared" si="23"/>
        <v>3.6105315172870669E-9</v>
      </c>
      <c r="D168" s="5">
        <f t="shared" si="22"/>
        <v>3.0089740458142383E-8</v>
      </c>
      <c r="E168" s="4">
        <f t="shared" si="18"/>
        <v>1.0863995627111086E-16</v>
      </c>
      <c r="F168" s="4">
        <f t="shared" si="19"/>
        <v>73039.381277732566</v>
      </c>
      <c r="G168" s="2">
        <f t="shared" si="21"/>
        <v>1</v>
      </c>
      <c r="H168" s="6">
        <f t="shared" si="20"/>
        <v>0</v>
      </c>
      <c r="I168" s="6"/>
    </row>
    <row r="169" spans="1:9" ht="15.75" customHeight="1" x14ac:dyDescent="0.2">
      <c r="A169" s="1">
        <f t="shared" si="24"/>
        <v>150</v>
      </c>
      <c r="B169" s="3">
        <f t="shared" si="25"/>
        <v>0.18</v>
      </c>
      <c r="C169" s="4">
        <f t="shared" si="23"/>
        <v>2.960635844175395E-9</v>
      </c>
      <c r="D169" s="5">
        <f t="shared" si="22"/>
        <v>2.6777378711526529E-8</v>
      </c>
      <c r="E169" s="4">
        <f t="shared" si="18"/>
        <v>7.9278067226404592E-17</v>
      </c>
      <c r="F169" s="4">
        <f t="shared" si="19"/>
        <v>73039.381277732566</v>
      </c>
      <c r="G169" s="2">
        <f t="shared" si="21"/>
        <v>1</v>
      </c>
      <c r="H169" s="6">
        <f t="shared" si="20"/>
        <v>0</v>
      </c>
      <c r="I169" s="6"/>
    </row>
    <row r="170" spans="1:9" ht="15.75" customHeight="1" x14ac:dyDescent="0.2">
      <c r="A170" s="1"/>
      <c r="B170" s="3"/>
      <c r="C170" s="4"/>
      <c r="D170" s="5"/>
      <c r="E170" s="4"/>
      <c r="F170" s="4"/>
      <c r="I170" s="6"/>
    </row>
    <row r="171" spans="1:9" ht="15.75" customHeight="1" x14ac:dyDescent="0.2">
      <c r="A171" s="1"/>
      <c r="B171" s="3"/>
      <c r="C171" s="4"/>
      <c r="D171" s="5"/>
      <c r="E171" s="4"/>
      <c r="F171" s="4"/>
      <c r="I171" s="6"/>
    </row>
    <row r="172" spans="1:9" ht="15.75" customHeight="1" x14ac:dyDescent="0.2">
      <c r="A172" s="1"/>
      <c r="B172" s="3"/>
      <c r="C172" s="4"/>
      <c r="D172" s="5"/>
      <c r="E172" s="4"/>
      <c r="F172" s="4"/>
    </row>
    <row r="173" spans="1:9" ht="15.75" customHeight="1" x14ac:dyDescent="0.2">
      <c r="A173" s="1"/>
      <c r="B173" s="3"/>
      <c r="C173" s="4"/>
      <c r="D173" s="5"/>
      <c r="E173" s="4"/>
      <c r="F173" s="4"/>
    </row>
    <row r="174" spans="1:9" ht="15.75" customHeight="1" x14ac:dyDescent="0.2">
      <c r="A174" s="1"/>
      <c r="B174" s="3"/>
      <c r="C174" s="4"/>
      <c r="D174" s="5"/>
      <c r="E174" s="4"/>
      <c r="F174" s="4"/>
    </row>
    <row r="175" spans="1:9" ht="15.75" customHeight="1" x14ac:dyDescent="0.2">
      <c r="A175" s="1"/>
      <c r="B175" s="3"/>
      <c r="C175" s="4"/>
      <c r="D175" s="5"/>
      <c r="E175" s="4"/>
      <c r="F175" s="4"/>
    </row>
    <row r="176" spans="1:9" ht="15.75" customHeight="1" x14ac:dyDescent="0.2">
      <c r="A176" s="1"/>
      <c r="B176" s="3"/>
      <c r="C176" s="4"/>
      <c r="D176" s="5"/>
      <c r="E176" s="4"/>
      <c r="F176" s="4"/>
    </row>
    <row r="177" spans="1:6" ht="15.75" customHeight="1" x14ac:dyDescent="0.2">
      <c r="A177" s="1"/>
      <c r="B177" s="3"/>
      <c r="C177" s="4"/>
      <c r="D177" s="5"/>
      <c r="E177" s="4"/>
      <c r="F177" s="4"/>
    </row>
    <row r="178" spans="1:6" ht="15.75" customHeight="1" x14ac:dyDescent="0.2">
      <c r="A178" s="1"/>
      <c r="B178" s="3"/>
      <c r="C178" s="4"/>
      <c r="D178" s="5"/>
      <c r="E178" s="4"/>
      <c r="F178" s="4"/>
    </row>
    <row r="179" spans="1:6" ht="15.75" customHeight="1" x14ac:dyDescent="0.2">
      <c r="A179" s="1"/>
      <c r="B179" s="3"/>
      <c r="C179" s="4"/>
      <c r="D179" s="5"/>
      <c r="E179" s="4"/>
      <c r="F179" s="4"/>
    </row>
    <row r="180" spans="1:6" ht="15.75" customHeight="1" x14ac:dyDescent="0.2">
      <c r="A180" s="1"/>
      <c r="B180" s="3"/>
      <c r="C180" s="4"/>
      <c r="D180" s="5"/>
      <c r="E180" s="4"/>
      <c r="F180" s="4"/>
    </row>
    <row r="181" spans="1:6" ht="15.75" customHeight="1" x14ac:dyDescent="0.2">
      <c r="A181" s="1"/>
      <c r="B181" s="3"/>
      <c r="C181" s="4"/>
      <c r="D181" s="5"/>
      <c r="E181" s="4"/>
      <c r="F181" s="4"/>
    </row>
    <row r="182" spans="1:6" ht="15.75" customHeight="1" x14ac:dyDescent="0.2">
      <c r="A182" s="1"/>
      <c r="B182" s="3"/>
      <c r="C182" s="4"/>
      <c r="D182" s="5"/>
      <c r="E182" s="4"/>
      <c r="F182" s="4"/>
    </row>
    <row r="183" spans="1:6" ht="15.75" customHeight="1" x14ac:dyDescent="0.2">
      <c r="A183" s="1"/>
      <c r="B183" s="3"/>
      <c r="C183" s="4"/>
      <c r="D183" s="5"/>
      <c r="E183" s="4"/>
      <c r="F183" s="4"/>
    </row>
    <row r="184" spans="1:6" ht="15.75" customHeight="1" x14ac:dyDescent="0.2">
      <c r="A184" s="1"/>
      <c r="B184" s="3"/>
      <c r="C184" s="4"/>
      <c r="D184" s="5"/>
      <c r="E184" s="4"/>
      <c r="F184" s="4"/>
    </row>
    <row r="185" spans="1:6" ht="15.75" customHeight="1" x14ac:dyDescent="0.2">
      <c r="A185" s="1"/>
      <c r="B185" s="3"/>
      <c r="C185" s="4"/>
      <c r="D185" s="5"/>
      <c r="E185" s="4"/>
      <c r="F185" s="4"/>
    </row>
    <row r="186" spans="1:6" ht="15.75" customHeight="1" x14ac:dyDescent="0.2">
      <c r="A186" s="1"/>
      <c r="B186" s="3"/>
      <c r="C186" s="4"/>
      <c r="D186" s="5"/>
      <c r="E186" s="4"/>
      <c r="F186" s="4"/>
    </row>
    <row r="187" spans="1:6" ht="15.75" customHeight="1" x14ac:dyDescent="0.2">
      <c r="A187" s="1"/>
      <c r="B187" s="3"/>
      <c r="C187" s="4"/>
      <c r="D187" s="5"/>
      <c r="E187" s="4"/>
      <c r="F187" s="4"/>
    </row>
    <row r="188" spans="1:6" ht="15.75" customHeight="1" x14ac:dyDescent="0.2">
      <c r="A188" s="1"/>
      <c r="B188" s="3"/>
      <c r="C188" s="4"/>
      <c r="D188" s="5"/>
      <c r="E188" s="4"/>
      <c r="F188" s="4"/>
    </row>
    <row r="189" spans="1:6" ht="15.75" customHeight="1" x14ac:dyDescent="0.2">
      <c r="A189" s="1"/>
      <c r="B189" s="3"/>
      <c r="C189" s="4"/>
      <c r="D189" s="5"/>
      <c r="E189" s="4"/>
      <c r="F189" s="4"/>
    </row>
    <row r="190" spans="1:6" ht="15.75" customHeight="1" x14ac:dyDescent="0.2">
      <c r="A190" s="1"/>
      <c r="B190" s="3"/>
      <c r="C190" s="4"/>
      <c r="D190" s="5"/>
      <c r="E190" s="4"/>
      <c r="F190" s="4"/>
    </row>
    <row r="191" spans="1:6" ht="15.75" customHeight="1" x14ac:dyDescent="0.2">
      <c r="A191" s="1"/>
      <c r="B191" s="3"/>
      <c r="C191" s="4"/>
      <c r="D191" s="5"/>
      <c r="E191" s="4"/>
      <c r="F191" s="4"/>
    </row>
    <row r="192" spans="1:6" ht="15.75" customHeight="1" x14ac:dyDescent="0.2">
      <c r="A192" s="1"/>
      <c r="B192" s="3"/>
      <c r="C192" s="4"/>
      <c r="D192" s="5"/>
      <c r="E192" s="4"/>
      <c r="F192" s="4"/>
    </row>
    <row r="193" spans="1:6" ht="15.75" customHeight="1" x14ac:dyDescent="0.2">
      <c r="A193" s="1"/>
      <c r="B193" s="3"/>
      <c r="C193" s="4"/>
      <c r="D193" s="5"/>
      <c r="E193" s="4"/>
      <c r="F193" s="4"/>
    </row>
    <row r="194" spans="1:6" ht="15.75" customHeight="1" x14ac:dyDescent="0.2">
      <c r="A194" s="1"/>
      <c r="B194" s="3"/>
      <c r="C194" s="4"/>
      <c r="D194" s="5"/>
      <c r="E194" s="4"/>
      <c r="F194" s="4"/>
    </row>
    <row r="195" spans="1:6" ht="15.75" customHeight="1" x14ac:dyDescent="0.2">
      <c r="A195" s="1"/>
      <c r="B195" s="3"/>
      <c r="C195" s="4"/>
      <c r="D195" s="5"/>
      <c r="E195" s="4"/>
      <c r="F195" s="4"/>
    </row>
    <row r="196" spans="1:6" ht="15.75" customHeight="1" x14ac:dyDescent="0.2">
      <c r="A196" s="1"/>
      <c r="B196" s="3"/>
      <c r="C196" s="4"/>
      <c r="D196" s="5"/>
      <c r="E196" s="4"/>
      <c r="F196" s="4"/>
    </row>
    <row r="197" spans="1:6" ht="15.75" customHeight="1" x14ac:dyDescent="0.2">
      <c r="A197" s="1"/>
      <c r="B197" s="3"/>
      <c r="C197" s="4"/>
      <c r="D197" s="5"/>
      <c r="E197" s="4"/>
      <c r="F197" s="4"/>
    </row>
    <row r="198" spans="1:6" ht="15.75" customHeight="1" x14ac:dyDescent="0.2">
      <c r="A198" s="1"/>
      <c r="B198" s="3"/>
      <c r="C198" s="4"/>
      <c r="D198" s="5"/>
      <c r="E198" s="4"/>
      <c r="F198" s="4"/>
    </row>
    <row r="199" spans="1:6" ht="15.75" customHeight="1" x14ac:dyDescent="0.2">
      <c r="A199" s="1"/>
      <c r="B199" s="3"/>
      <c r="C199" s="4"/>
      <c r="D199" s="5"/>
      <c r="E199" s="4"/>
      <c r="F199" s="4"/>
    </row>
    <row r="200" spans="1:6" ht="15.75" customHeight="1" x14ac:dyDescent="0.2">
      <c r="A200" s="1"/>
      <c r="B200" s="3"/>
      <c r="C200" s="4"/>
      <c r="D200" s="5"/>
      <c r="E200" s="4"/>
      <c r="F200" s="4"/>
    </row>
    <row r="201" spans="1:6" ht="15.75" customHeight="1" x14ac:dyDescent="0.2">
      <c r="A201" s="1"/>
      <c r="B201" s="3"/>
      <c r="C201" s="4"/>
      <c r="D201" s="5"/>
      <c r="E201" s="4"/>
      <c r="F201" s="4"/>
    </row>
    <row r="202" spans="1:6" ht="15.75" customHeight="1" x14ac:dyDescent="0.2">
      <c r="A202" s="1"/>
      <c r="B202" s="3"/>
      <c r="C202" s="4"/>
      <c r="D202" s="5"/>
      <c r="E202" s="4"/>
      <c r="F202" s="4"/>
    </row>
    <row r="203" spans="1:6" ht="15.75" customHeight="1" x14ac:dyDescent="0.2">
      <c r="A203" s="1"/>
      <c r="B203" s="3"/>
      <c r="C203" s="4"/>
      <c r="D203" s="5"/>
      <c r="E203" s="4"/>
      <c r="F203" s="4"/>
    </row>
    <row r="204" spans="1:6" ht="15.75" customHeight="1" x14ac:dyDescent="0.2">
      <c r="A204" s="1"/>
      <c r="B204" s="3"/>
      <c r="C204" s="4"/>
      <c r="D204" s="5"/>
      <c r="E204" s="4"/>
      <c r="F204" s="4"/>
    </row>
    <row r="205" spans="1:6" ht="15.75" customHeight="1" x14ac:dyDescent="0.2">
      <c r="A205" s="1"/>
      <c r="B205" s="3"/>
      <c r="C205" s="4"/>
      <c r="D205" s="5"/>
      <c r="E205" s="4"/>
      <c r="F205" s="4"/>
    </row>
    <row r="206" spans="1:6" ht="15.75" customHeight="1" x14ac:dyDescent="0.2">
      <c r="A206" s="1"/>
      <c r="B206" s="3"/>
      <c r="C206" s="4"/>
      <c r="D206" s="5"/>
      <c r="E206" s="4"/>
      <c r="F206" s="4"/>
    </row>
    <row r="207" spans="1:6" ht="15.75" customHeight="1" x14ac:dyDescent="0.2">
      <c r="A207" s="1"/>
      <c r="B207" s="3"/>
      <c r="C207" s="4"/>
      <c r="D207" s="5"/>
      <c r="E207" s="4"/>
      <c r="F207" s="4"/>
    </row>
    <row r="208" spans="1:6" ht="15.75" customHeight="1" x14ac:dyDescent="0.2">
      <c r="A208" s="1"/>
      <c r="B208" s="3"/>
      <c r="C208" s="4"/>
      <c r="D208" s="5"/>
      <c r="E208" s="4"/>
      <c r="F208" s="4"/>
    </row>
    <row r="209" spans="1:6" ht="15.75" customHeight="1" x14ac:dyDescent="0.2">
      <c r="A209" s="1"/>
      <c r="B209" s="3"/>
      <c r="C209" s="4"/>
      <c r="D209" s="5"/>
      <c r="E209" s="4"/>
      <c r="F209" s="4"/>
    </row>
    <row r="210" spans="1:6" ht="15.75" customHeight="1" x14ac:dyDescent="0.2">
      <c r="A210" s="1"/>
      <c r="B210" s="3"/>
      <c r="C210" s="4"/>
      <c r="D210" s="5"/>
      <c r="E210" s="4"/>
      <c r="F210" s="4"/>
    </row>
    <row r="211" spans="1:6" ht="15.75" customHeight="1" x14ac:dyDescent="0.2">
      <c r="A211" s="1"/>
      <c r="B211" s="3"/>
      <c r="C211" s="4"/>
      <c r="D211" s="5"/>
      <c r="E211" s="4"/>
      <c r="F211" s="4"/>
    </row>
    <row r="212" spans="1:6" ht="15.75" customHeight="1" x14ac:dyDescent="0.2">
      <c r="A212" s="1"/>
      <c r="B212" s="3"/>
      <c r="C212" s="4"/>
      <c r="D212" s="5"/>
      <c r="E212" s="4"/>
      <c r="F212" s="4"/>
    </row>
    <row r="213" spans="1:6" ht="15.75" customHeight="1" x14ac:dyDescent="0.2">
      <c r="A213" s="1"/>
      <c r="B213" s="3"/>
      <c r="C213" s="4"/>
      <c r="D213" s="5"/>
      <c r="E213" s="4"/>
      <c r="F213" s="4"/>
    </row>
    <row r="214" spans="1:6" ht="15.75" customHeight="1" x14ac:dyDescent="0.2">
      <c r="A214" s="1"/>
      <c r="B214" s="3"/>
      <c r="C214" s="4"/>
      <c r="D214" s="5"/>
      <c r="E214" s="4"/>
      <c r="F214" s="4"/>
    </row>
    <row r="215" spans="1:6" ht="15.75" customHeight="1" x14ac:dyDescent="0.2">
      <c r="A215" s="1"/>
      <c r="B215" s="3"/>
      <c r="C215" s="4"/>
      <c r="D215" s="5"/>
      <c r="E215" s="4"/>
      <c r="F215" s="4"/>
    </row>
    <row r="216" spans="1:6" ht="15.75" customHeight="1" x14ac:dyDescent="0.2">
      <c r="A216" s="1"/>
      <c r="B216" s="3"/>
      <c r="C216" s="4"/>
      <c r="D216" s="5"/>
      <c r="E216" s="4"/>
      <c r="F216" s="4"/>
    </row>
    <row r="217" spans="1:6" ht="15.75" customHeight="1" x14ac:dyDescent="0.2">
      <c r="A217" s="1"/>
      <c r="B217" s="3"/>
      <c r="C217" s="4"/>
      <c r="D217" s="5"/>
      <c r="E217" s="4"/>
      <c r="F217" s="4"/>
    </row>
    <row r="218" spans="1:6" ht="15.75" customHeight="1" x14ac:dyDescent="0.2">
      <c r="A218" s="1"/>
      <c r="B218" s="3"/>
      <c r="C218" s="4"/>
      <c r="D218" s="5"/>
      <c r="E218" s="4"/>
      <c r="F218" s="4"/>
    </row>
    <row r="219" spans="1:6" ht="15.75" customHeight="1" x14ac:dyDescent="0.2">
      <c r="A219" s="1"/>
      <c r="B219" s="3"/>
      <c r="C219" s="4"/>
      <c r="D219" s="5"/>
      <c r="E219" s="4"/>
      <c r="F219" s="4"/>
    </row>
    <row r="220" spans="1:6" ht="15.75" customHeight="1" x14ac:dyDescent="0.2">
      <c r="A220" s="1"/>
      <c r="B220" s="3"/>
      <c r="C220" s="4"/>
      <c r="D220" s="5"/>
      <c r="E220" s="4"/>
      <c r="F220" s="4"/>
    </row>
    <row r="221" spans="1:6" ht="15.75" customHeight="1" x14ac:dyDescent="0.2">
      <c r="A221" s="1"/>
      <c r="B221" s="3"/>
      <c r="C221" s="4"/>
      <c r="D221" s="5"/>
      <c r="E221" s="4"/>
      <c r="F221" s="4"/>
    </row>
    <row r="222" spans="1:6" ht="15.75" customHeight="1" x14ac:dyDescent="0.2">
      <c r="A222" s="1"/>
      <c r="B222" s="3"/>
      <c r="C222" s="4"/>
      <c r="D222" s="5"/>
      <c r="E222" s="4"/>
      <c r="F222" s="4"/>
    </row>
    <row r="223" spans="1:6" ht="15.75" customHeight="1" x14ac:dyDescent="0.2">
      <c r="A223" s="1"/>
      <c r="B223" s="3"/>
      <c r="C223" s="4"/>
      <c r="D223" s="5"/>
      <c r="E223" s="4"/>
      <c r="F223" s="4"/>
    </row>
    <row r="224" spans="1:6" ht="15.75" customHeight="1" x14ac:dyDescent="0.2">
      <c r="A224" s="1"/>
      <c r="B224" s="3"/>
      <c r="C224" s="4"/>
      <c r="D224" s="5"/>
      <c r="E224" s="4"/>
      <c r="F224" s="4"/>
    </row>
    <row r="225" spans="1:6" ht="15.75" customHeight="1" x14ac:dyDescent="0.2">
      <c r="A225" s="1"/>
      <c r="B225" s="3"/>
      <c r="C225" s="4"/>
      <c r="D225" s="5"/>
      <c r="E225" s="4"/>
      <c r="F225" s="4"/>
    </row>
    <row r="226" spans="1:6" ht="15.75" customHeight="1" x14ac:dyDescent="0.2">
      <c r="A226" s="1"/>
      <c r="B226" s="3"/>
      <c r="C226" s="4"/>
      <c r="D226" s="5"/>
      <c r="E226" s="4"/>
      <c r="F226" s="4"/>
    </row>
    <row r="227" spans="1:6" ht="15.75" customHeight="1" x14ac:dyDescent="0.2">
      <c r="A227" s="1"/>
      <c r="B227" s="3"/>
      <c r="C227" s="4"/>
      <c r="D227" s="5"/>
      <c r="E227" s="4"/>
      <c r="F227" s="4"/>
    </row>
    <row r="228" spans="1:6" ht="15.75" customHeight="1" x14ac:dyDescent="0.2">
      <c r="A228" s="1"/>
      <c r="B228" s="3"/>
      <c r="C228" s="4"/>
      <c r="D228" s="5"/>
      <c r="E228" s="4"/>
      <c r="F228" s="4"/>
    </row>
    <row r="229" spans="1:6" ht="15.75" customHeight="1" x14ac:dyDescent="0.2">
      <c r="A229" s="1"/>
      <c r="B229" s="3"/>
      <c r="C229" s="4"/>
      <c r="D229" s="5"/>
      <c r="E229" s="4"/>
      <c r="F229" s="4"/>
    </row>
    <row r="230" spans="1:6" ht="15.75" customHeight="1" x14ac:dyDescent="0.2">
      <c r="A230" s="1"/>
      <c r="B230" s="3"/>
      <c r="C230" s="4"/>
      <c r="D230" s="5"/>
      <c r="E230" s="4"/>
      <c r="F230" s="4"/>
    </row>
    <row r="231" spans="1:6" ht="15.75" customHeight="1" x14ac:dyDescent="0.2">
      <c r="A231" s="1"/>
      <c r="B231" s="3"/>
      <c r="C231" s="4"/>
      <c r="D231" s="5"/>
      <c r="E231" s="4"/>
      <c r="F231" s="4"/>
    </row>
    <row r="232" spans="1:6" ht="15.75" customHeight="1" x14ac:dyDescent="0.2">
      <c r="A232" s="1"/>
      <c r="B232" s="3"/>
      <c r="C232" s="4"/>
      <c r="D232" s="5"/>
      <c r="E232" s="4"/>
      <c r="F232" s="4"/>
    </row>
    <row r="233" spans="1:6" ht="15.75" customHeight="1" x14ac:dyDescent="0.2">
      <c r="A233" s="1"/>
      <c r="B233" s="3"/>
      <c r="C233" s="4"/>
      <c r="D233" s="5"/>
      <c r="E233" s="4"/>
      <c r="F233" s="4"/>
    </row>
    <row r="234" spans="1:6" ht="15.75" customHeight="1" x14ac:dyDescent="0.2">
      <c r="A234" s="1"/>
      <c r="B234" s="3"/>
      <c r="C234" s="4"/>
      <c r="D234" s="5"/>
      <c r="E234" s="4"/>
      <c r="F234" s="4"/>
    </row>
    <row r="235" spans="1:6" ht="15.75" customHeight="1" x14ac:dyDescent="0.2">
      <c r="A235" s="1"/>
      <c r="B235" s="3"/>
      <c r="C235" s="4"/>
      <c r="D235" s="5"/>
      <c r="E235" s="4"/>
      <c r="F235" s="4"/>
    </row>
    <row r="236" spans="1:6" ht="15.75" customHeight="1" x14ac:dyDescent="0.2">
      <c r="A236" s="1"/>
      <c r="B236" s="3"/>
      <c r="C236" s="4"/>
      <c r="D236" s="5"/>
      <c r="E236" s="4"/>
      <c r="F236" s="4"/>
    </row>
    <row r="237" spans="1:6" ht="15.75" customHeight="1" x14ac:dyDescent="0.2">
      <c r="A237" s="1"/>
      <c r="B237" s="3"/>
      <c r="C237" s="4"/>
      <c r="D237" s="5"/>
      <c r="E237" s="4"/>
      <c r="F237" s="4"/>
    </row>
    <row r="238" spans="1:6" ht="15.75" customHeight="1" x14ac:dyDescent="0.2">
      <c r="A238" s="1"/>
      <c r="B238" s="3"/>
      <c r="C238" s="4"/>
      <c r="D238" s="5"/>
      <c r="E238" s="4"/>
      <c r="F238" s="4"/>
    </row>
    <row r="239" spans="1:6" ht="15.75" customHeight="1" x14ac:dyDescent="0.2">
      <c r="A239" s="1"/>
      <c r="B239" s="3"/>
      <c r="C239" s="4"/>
      <c r="D239" s="5"/>
      <c r="E239" s="4"/>
      <c r="F239" s="4"/>
    </row>
    <row r="240" spans="1:6" ht="15.75" customHeight="1" x14ac:dyDescent="0.2">
      <c r="A240" s="1"/>
      <c r="B240" s="3"/>
      <c r="C240" s="4"/>
      <c r="D240" s="5"/>
      <c r="E240" s="4"/>
      <c r="F240" s="4"/>
    </row>
    <row r="241" spans="1:6" ht="15.75" customHeight="1" x14ac:dyDescent="0.2">
      <c r="A241" s="1"/>
      <c r="B241" s="3"/>
      <c r="C241" s="4"/>
      <c r="D241" s="5"/>
      <c r="E241" s="4"/>
      <c r="F241" s="4"/>
    </row>
    <row r="242" spans="1:6" ht="15.75" customHeight="1" x14ac:dyDescent="0.2">
      <c r="A242" s="1"/>
      <c r="B242" s="3"/>
      <c r="C242" s="4"/>
      <c r="D242" s="5"/>
      <c r="E242" s="4"/>
      <c r="F242" s="4"/>
    </row>
    <row r="243" spans="1:6" ht="15.75" customHeight="1" x14ac:dyDescent="0.2">
      <c r="A243" s="1"/>
      <c r="B243" s="3"/>
      <c r="C243" s="4"/>
      <c r="D243" s="5"/>
      <c r="E243" s="4"/>
      <c r="F243" s="4"/>
    </row>
    <row r="244" spans="1:6" ht="15.75" customHeight="1" x14ac:dyDescent="0.2">
      <c r="A244" s="1"/>
      <c r="B244" s="3"/>
      <c r="C244" s="4"/>
      <c r="D244" s="5"/>
      <c r="E244" s="4"/>
      <c r="F244" s="4"/>
    </row>
    <row r="245" spans="1:6" ht="15.75" customHeight="1" x14ac:dyDescent="0.2">
      <c r="A245" s="1"/>
      <c r="B245" s="3"/>
      <c r="C245" s="4"/>
      <c r="D245" s="5"/>
      <c r="E245" s="4"/>
      <c r="F245" s="4"/>
    </row>
    <row r="246" spans="1:6" ht="15.75" customHeight="1" x14ac:dyDescent="0.2">
      <c r="A246" s="1"/>
      <c r="B246" s="3"/>
      <c r="C246" s="4"/>
      <c r="D246" s="5"/>
      <c r="E246" s="4"/>
      <c r="F246" s="4"/>
    </row>
    <row r="247" spans="1:6" ht="15.75" customHeight="1" x14ac:dyDescent="0.2">
      <c r="A247" s="1"/>
      <c r="B247" s="3"/>
      <c r="C247" s="4"/>
      <c r="D247" s="5"/>
      <c r="E247" s="4"/>
      <c r="F247" s="4"/>
    </row>
    <row r="248" spans="1:6" ht="15.75" customHeight="1" x14ac:dyDescent="0.2">
      <c r="A248" s="1"/>
      <c r="B248" s="3"/>
      <c r="C248" s="4"/>
      <c r="D248" s="5"/>
      <c r="E248" s="4"/>
      <c r="F248" s="4"/>
    </row>
    <row r="249" spans="1:6" ht="15.75" customHeight="1" x14ac:dyDescent="0.2">
      <c r="A249" s="1"/>
      <c r="B249" s="3"/>
      <c r="C249" s="4"/>
      <c r="D249" s="5"/>
      <c r="E249" s="4"/>
      <c r="F249" s="4"/>
    </row>
    <row r="250" spans="1:6" ht="15.75" customHeight="1" x14ac:dyDescent="0.2">
      <c r="A250" s="1"/>
      <c r="B250" s="3"/>
      <c r="C250" s="4"/>
      <c r="D250" s="5"/>
      <c r="E250" s="4"/>
      <c r="F250" s="4"/>
    </row>
    <row r="251" spans="1:6" ht="15.75" customHeight="1" x14ac:dyDescent="0.2">
      <c r="A251" s="1"/>
      <c r="B251" s="3"/>
      <c r="C251" s="4"/>
      <c r="D251" s="5"/>
      <c r="E251" s="4"/>
      <c r="F251" s="4"/>
    </row>
    <row r="252" spans="1:6" ht="15.75" customHeight="1" x14ac:dyDescent="0.2">
      <c r="A252" s="1"/>
      <c r="B252" s="3"/>
      <c r="C252" s="4"/>
      <c r="D252" s="5"/>
      <c r="E252" s="4"/>
      <c r="F252" s="4"/>
    </row>
    <row r="253" spans="1:6" ht="15.75" customHeight="1" x14ac:dyDescent="0.2">
      <c r="A253" s="1"/>
      <c r="B253" s="3"/>
      <c r="C253" s="4"/>
      <c r="D253" s="5"/>
      <c r="E253" s="4"/>
      <c r="F253" s="4"/>
    </row>
    <row r="254" spans="1:6" ht="15.75" customHeight="1" x14ac:dyDescent="0.2">
      <c r="A254" s="1"/>
      <c r="B254" s="3"/>
      <c r="C254" s="4"/>
      <c r="D254" s="5"/>
      <c r="E254" s="4"/>
      <c r="F254" s="4"/>
    </row>
    <row r="255" spans="1:6" ht="15.75" customHeight="1" x14ac:dyDescent="0.2">
      <c r="A255" s="1"/>
      <c r="B255" s="3"/>
      <c r="C255" s="4"/>
      <c r="D255" s="5"/>
      <c r="E255" s="4"/>
      <c r="F255" s="4"/>
    </row>
    <row r="256" spans="1:6" ht="15.75" customHeight="1" x14ac:dyDescent="0.2">
      <c r="A256" s="1"/>
      <c r="B256" s="3"/>
      <c r="C256" s="4"/>
      <c r="D256" s="5"/>
      <c r="E256" s="4"/>
      <c r="F256" s="4"/>
    </row>
    <row r="257" spans="1:6" ht="15.75" customHeight="1" x14ac:dyDescent="0.2">
      <c r="A257" s="1"/>
      <c r="B257" s="3"/>
      <c r="C257" s="4"/>
      <c r="D257" s="5"/>
      <c r="E257" s="4"/>
      <c r="F257" s="4"/>
    </row>
    <row r="258" spans="1:6" ht="15.75" customHeight="1" x14ac:dyDescent="0.2">
      <c r="A258" s="1"/>
      <c r="B258" s="3"/>
      <c r="C258" s="4"/>
      <c r="D258" s="5"/>
      <c r="E258" s="4"/>
      <c r="F258" s="4"/>
    </row>
    <row r="259" spans="1:6" ht="15.75" customHeight="1" x14ac:dyDescent="0.2">
      <c r="A259" s="1"/>
      <c r="B259" s="3"/>
      <c r="C259" s="4"/>
      <c r="D259" s="5"/>
      <c r="E259" s="4"/>
      <c r="F259" s="4"/>
    </row>
    <row r="260" spans="1:6" ht="15.75" customHeight="1" x14ac:dyDescent="0.2">
      <c r="A260" s="1"/>
      <c r="B260" s="3"/>
      <c r="C260" s="4"/>
      <c r="D260" s="5"/>
      <c r="E260" s="4"/>
      <c r="F260" s="4"/>
    </row>
    <row r="261" spans="1:6" ht="15.75" customHeight="1" x14ac:dyDescent="0.2">
      <c r="A261" s="1"/>
      <c r="B261" s="3"/>
      <c r="C261" s="4"/>
      <c r="D261" s="5"/>
      <c r="E261" s="4"/>
      <c r="F261" s="4"/>
    </row>
    <row r="262" spans="1:6" ht="15.75" customHeight="1" x14ac:dyDescent="0.2">
      <c r="A262" s="1"/>
      <c r="B262" s="3"/>
      <c r="C262" s="4"/>
      <c r="D262" s="5"/>
      <c r="E262" s="4"/>
      <c r="F262" s="4"/>
    </row>
    <row r="263" spans="1:6" ht="15.75" customHeight="1" x14ac:dyDescent="0.2">
      <c r="A263" s="1"/>
      <c r="B263" s="3"/>
      <c r="C263" s="4"/>
      <c r="D263" s="5"/>
      <c r="E263" s="4"/>
      <c r="F263" s="4"/>
    </row>
    <row r="264" spans="1:6" ht="15.75" customHeight="1" x14ac:dyDescent="0.2">
      <c r="A264" s="1"/>
      <c r="B264" s="3"/>
      <c r="C264" s="4"/>
      <c r="D264" s="5"/>
      <c r="E264" s="4"/>
      <c r="F264" s="4"/>
    </row>
    <row r="265" spans="1:6" ht="15.75" customHeight="1" x14ac:dyDescent="0.2">
      <c r="A265" s="1"/>
      <c r="B265" s="3"/>
      <c r="C265" s="4"/>
      <c r="D265" s="5"/>
      <c r="E265" s="4"/>
      <c r="F265" s="4"/>
    </row>
    <row r="266" spans="1:6" ht="15.75" customHeight="1" x14ac:dyDescent="0.2">
      <c r="A266" s="1"/>
      <c r="B266" s="3"/>
      <c r="C266" s="4"/>
      <c r="D266" s="5"/>
      <c r="E266" s="4"/>
      <c r="F266" s="4"/>
    </row>
    <row r="267" spans="1:6" ht="15.75" customHeight="1" x14ac:dyDescent="0.2">
      <c r="A267" s="1"/>
      <c r="B267" s="3"/>
      <c r="C267" s="4"/>
      <c r="D267" s="5"/>
      <c r="E267" s="4"/>
      <c r="F267" s="4"/>
    </row>
    <row r="268" spans="1:6" ht="15.75" customHeight="1" x14ac:dyDescent="0.2">
      <c r="A268" s="1"/>
      <c r="B268" s="3"/>
      <c r="C268" s="4"/>
      <c r="D268" s="5"/>
      <c r="E268" s="4"/>
      <c r="F268" s="4"/>
    </row>
    <row r="269" spans="1:6" ht="15.75" customHeight="1" x14ac:dyDescent="0.2">
      <c r="A269" s="1"/>
      <c r="B269" s="3"/>
      <c r="C269" s="4"/>
      <c r="D269" s="5"/>
      <c r="E269" s="4"/>
      <c r="F269" s="4"/>
    </row>
    <row r="270" spans="1:6" ht="15.75" customHeight="1" x14ac:dyDescent="0.2">
      <c r="A270" s="1"/>
      <c r="B270" s="3"/>
      <c r="C270" s="4"/>
      <c r="D270" s="5"/>
      <c r="E270" s="4"/>
      <c r="F270" s="4"/>
    </row>
    <row r="271" spans="1:6" ht="15.75" customHeight="1" x14ac:dyDescent="0.2">
      <c r="A271" s="1"/>
      <c r="B271" s="3"/>
      <c r="C271" s="4"/>
      <c r="D271" s="5"/>
      <c r="E271" s="4"/>
      <c r="F271" s="4"/>
    </row>
    <row r="272" spans="1:6" ht="15.75" customHeight="1" x14ac:dyDescent="0.2">
      <c r="A272" s="1"/>
      <c r="B272" s="3"/>
      <c r="C272" s="4"/>
      <c r="D272" s="5"/>
      <c r="E272" s="4"/>
      <c r="F272" s="4"/>
    </row>
    <row r="273" spans="1:6" ht="15.75" customHeight="1" x14ac:dyDescent="0.2">
      <c r="A273" s="1"/>
      <c r="B273" s="3"/>
      <c r="C273" s="4"/>
      <c r="D273" s="5"/>
      <c r="E273" s="4"/>
      <c r="F273" s="4"/>
    </row>
    <row r="274" spans="1:6" ht="15.75" customHeight="1" x14ac:dyDescent="0.2">
      <c r="A274" s="1"/>
      <c r="B274" s="3"/>
      <c r="C274" s="4"/>
      <c r="D274" s="5"/>
      <c r="E274" s="4"/>
      <c r="F274" s="4"/>
    </row>
    <row r="275" spans="1:6" ht="15.75" customHeight="1" x14ac:dyDescent="0.2">
      <c r="A275" s="1"/>
      <c r="B275" s="3"/>
      <c r="C275" s="4"/>
      <c r="D275" s="5"/>
      <c r="E275" s="4"/>
      <c r="F275" s="4"/>
    </row>
    <row r="276" spans="1:6" ht="15.75" customHeight="1" x14ac:dyDescent="0.2">
      <c r="A276" s="1"/>
      <c r="B276" s="3"/>
      <c r="C276" s="4"/>
      <c r="D276" s="5"/>
      <c r="E276" s="4"/>
      <c r="F276" s="4"/>
    </row>
    <row r="277" spans="1:6" ht="15.75" customHeight="1" x14ac:dyDescent="0.2">
      <c r="A277" s="1"/>
      <c r="B277" s="3"/>
      <c r="C277" s="4"/>
      <c r="D277" s="5"/>
      <c r="E277" s="4"/>
      <c r="F277" s="4"/>
    </row>
    <row r="278" spans="1:6" ht="15.75" customHeight="1" x14ac:dyDescent="0.2">
      <c r="A278" s="1"/>
      <c r="B278" s="3"/>
      <c r="C278" s="4"/>
      <c r="D278" s="5"/>
      <c r="E278" s="4"/>
      <c r="F278" s="4"/>
    </row>
    <row r="279" spans="1:6" ht="15.75" customHeight="1" x14ac:dyDescent="0.2">
      <c r="A279" s="1"/>
      <c r="B279" s="3"/>
      <c r="C279" s="4"/>
      <c r="D279" s="5"/>
      <c r="E279" s="4"/>
      <c r="F279" s="4"/>
    </row>
    <row r="280" spans="1:6" ht="15.75" customHeight="1" x14ac:dyDescent="0.2">
      <c r="A280" s="1"/>
      <c r="B280" s="3"/>
      <c r="C280" s="4"/>
      <c r="D280" s="5"/>
      <c r="E280" s="4"/>
      <c r="F280" s="4"/>
    </row>
    <row r="281" spans="1:6" ht="15.75" customHeight="1" x14ac:dyDescent="0.2">
      <c r="A281" s="1"/>
      <c r="B281" s="3"/>
      <c r="C281" s="4"/>
      <c r="D281" s="5"/>
      <c r="E281" s="4"/>
      <c r="F281" s="4"/>
    </row>
  </sheetData>
  <sheetProtection algorithmName="SHA-512" hashValue="mC/K+hZP9EtNuFb2MOQbvYKLwei3lxMq767W6G0I5Dwl+oYlYXZI/IuwdSpJly1mkB7E8W7WqdNDO55KLIvLMg==" saltValue="RV1Gt+pItjmMn4JPVZ377g==" spinCount="100000" sheet="1" objects="1" scenarios="1"/>
  <mergeCells count="1">
    <mergeCell ref="C18:F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CCCEF-8B26-433C-8AD0-F87F0EB586B3}">
  <dimension ref="A3:H281"/>
  <sheetViews>
    <sheetView workbookViewId="0">
      <pane ySplit="4" topLeftCell="A5" activePane="bottomLeft" state="frozen"/>
      <selection pane="bottomLeft" activeCell="K43" sqref="K43"/>
    </sheetView>
  </sheetViews>
  <sheetFormatPr defaultColWidth="14.42578125" defaultRowHeight="12.75" x14ac:dyDescent="0.2"/>
  <cols>
    <col min="1" max="1" width="22" style="2" customWidth="1"/>
    <col min="2" max="2" width="22" style="2" hidden="1" customWidth="1"/>
    <col min="3" max="4" width="14.42578125" style="2"/>
    <col min="5" max="5" width="15.42578125" style="2" bestFit="1" customWidth="1"/>
    <col min="6" max="6" width="15.140625" style="2" bestFit="1" customWidth="1"/>
    <col min="7" max="7" width="11.85546875" style="2" bestFit="1" customWidth="1"/>
    <col min="8" max="8" width="8.7109375" style="2" hidden="1" customWidth="1"/>
    <col min="9" max="16384" width="14.42578125" style="2"/>
  </cols>
  <sheetData>
    <row r="3" spans="1:4" ht="15.75" customHeight="1" x14ac:dyDescent="0.2">
      <c r="A3" s="20" t="s">
        <v>7</v>
      </c>
      <c r="B3" s="20"/>
      <c r="C3" s="21">
        <f>G50</f>
        <v>1196949.3176643949</v>
      </c>
      <c r="D3" s="22"/>
    </row>
    <row r="4" spans="1:4" x14ac:dyDescent="0.2">
      <c r="C4" s="23"/>
    </row>
    <row r="5" spans="1:4" ht="15.75" customHeight="1" x14ac:dyDescent="0.2">
      <c r="A5" s="2" t="s">
        <v>11</v>
      </c>
      <c r="C5" s="24"/>
    </row>
    <row r="6" spans="1:4" ht="15.75" customHeight="1" x14ac:dyDescent="0.2">
      <c r="C6" s="25" t="s">
        <v>16</v>
      </c>
    </row>
    <row r="7" spans="1:4" ht="15.75" customHeight="1" x14ac:dyDescent="0.2">
      <c r="C7" s="23" t="s">
        <v>10</v>
      </c>
      <c r="D7" s="10">
        <v>300000</v>
      </c>
    </row>
    <row r="8" spans="1:4" ht="15.75" customHeight="1" x14ac:dyDescent="0.2"/>
    <row r="9" spans="1:4" ht="15.75" customHeight="1" x14ac:dyDescent="0.2">
      <c r="A9" s="24" t="s">
        <v>0</v>
      </c>
      <c r="B9" s="24"/>
    </row>
    <row r="10" spans="1:4" ht="15.75" customHeight="1" x14ac:dyDescent="0.2">
      <c r="A10" s="23" t="s">
        <v>1</v>
      </c>
      <c r="B10" s="23"/>
      <c r="C10" s="11">
        <v>0.25</v>
      </c>
    </row>
    <row r="11" spans="1:4" ht="15.75" customHeight="1" x14ac:dyDescent="0.2">
      <c r="A11" s="23" t="s">
        <v>2</v>
      </c>
      <c r="B11" s="23"/>
      <c r="C11" s="11">
        <v>0.15</v>
      </c>
    </row>
    <row r="12" spans="1:4" ht="15.75" customHeight="1" x14ac:dyDescent="0.2">
      <c r="A12" s="23" t="s">
        <v>3</v>
      </c>
      <c r="B12" s="23"/>
      <c r="C12" s="11">
        <v>0.1</v>
      </c>
    </row>
    <row r="13" spans="1:4" ht="15.75" customHeight="1" x14ac:dyDescent="0.2"/>
    <row r="14" spans="1:4" ht="15.75" customHeight="1" x14ac:dyDescent="0.2">
      <c r="A14" s="24" t="s">
        <v>4</v>
      </c>
      <c r="B14" s="24"/>
      <c r="C14" s="26">
        <v>0.1237</v>
      </c>
    </row>
    <row r="15" spans="1:4" ht="15.75" customHeight="1" x14ac:dyDescent="0.2">
      <c r="A15" s="24" t="s">
        <v>5</v>
      </c>
      <c r="B15" s="24"/>
      <c r="C15" s="12">
        <v>10</v>
      </c>
    </row>
    <row r="16" spans="1:4" ht="15.75" customHeight="1" x14ac:dyDescent="0.2">
      <c r="A16" s="24" t="s">
        <v>9</v>
      </c>
      <c r="B16" s="24"/>
      <c r="C16" s="12">
        <v>365</v>
      </c>
    </row>
    <row r="18" spans="1:8" ht="6" customHeight="1" x14ac:dyDescent="0.2">
      <c r="A18" s="27"/>
      <c r="B18" s="27"/>
      <c r="C18" s="27"/>
      <c r="D18" s="34"/>
      <c r="E18" s="35"/>
      <c r="F18" s="35"/>
      <c r="G18" s="35"/>
    </row>
    <row r="19" spans="1:8" x14ac:dyDescent="0.2">
      <c r="A19" s="2" t="s">
        <v>22</v>
      </c>
      <c r="B19" s="2" t="s">
        <v>17</v>
      </c>
      <c r="C19" s="2" t="s">
        <v>6</v>
      </c>
      <c r="D19" s="2" t="s">
        <v>12</v>
      </c>
      <c r="E19" s="2" t="s">
        <v>13</v>
      </c>
      <c r="F19" s="2" t="s">
        <v>14</v>
      </c>
      <c r="G19" s="2" t="s">
        <v>15</v>
      </c>
    </row>
    <row r="20" spans="1:8" x14ac:dyDescent="0.2">
      <c r="A20" s="2">
        <v>1</v>
      </c>
      <c r="B20" s="2">
        <f>$C$15+A20</f>
        <v>11</v>
      </c>
      <c r="C20" s="28">
        <f>IF(($A20+$C$15)=2,($C$10+(0.5*$C$11)),IF(($A20+$C$15)=3,($C$11+(0.5*$C$12)),(1.5*$C$12)))</f>
        <v>0.15000000000000002</v>
      </c>
      <c r="D20" s="29">
        <f>D7*(1-C20)</f>
        <v>255000</v>
      </c>
      <c r="E20" s="30">
        <f>1/((1+$C$14)^(0.5))</f>
        <v>0.94335424825295311</v>
      </c>
      <c r="F20" s="29">
        <f t="shared" ref="F20:F49" si="0">D20*E20</f>
        <v>240555.33330450303</v>
      </c>
      <c r="G20" s="29">
        <f>F20</f>
        <v>240555.33330450303</v>
      </c>
      <c r="H20" s="2" t="str">
        <f t="shared" ref="H20:H50" si="1">IF(A20=$H$51,"RIGHT","")</f>
        <v/>
      </c>
    </row>
    <row r="21" spans="1:8" x14ac:dyDescent="0.2">
      <c r="A21" s="2">
        <f>A20+1</f>
        <v>2</v>
      </c>
      <c r="B21" s="2">
        <f t="shared" ref="B21:B49" si="2">$C$15+A21</f>
        <v>12</v>
      </c>
      <c r="C21" s="28">
        <f>IF(($A21+$C$15)=3,$C$11,$C$12)</f>
        <v>0.1</v>
      </c>
      <c r="D21" s="29">
        <f t="shared" ref="D21:D49" si="3">D20*(1-$C21)</f>
        <v>229500</v>
      </c>
      <c r="E21" s="30">
        <f t="shared" ref="E21:E49" si="4">1/((1+$C$14)^(A20+0.5))</f>
        <v>0.83950720677489821</v>
      </c>
      <c r="F21" s="29">
        <f t="shared" si="0"/>
        <v>192666.90395483913</v>
      </c>
      <c r="G21" s="29">
        <f t="shared" ref="G21:G49" si="5">G20+F21</f>
        <v>433222.23725934216</v>
      </c>
      <c r="H21" s="2" t="str">
        <f t="shared" si="1"/>
        <v/>
      </c>
    </row>
    <row r="22" spans="1:8" x14ac:dyDescent="0.2">
      <c r="A22" s="2">
        <f t="shared" ref="A22:A49" si="6">A21+1</f>
        <v>3</v>
      </c>
      <c r="B22" s="2">
        <f t="shared" si="2"/>
        <v>13</v>
      </c>
      <c r="C22" s="28">
        <f>C12</f>
        <v>0.1</v>
      </c>
      <c r="D22" s="29">
        <f t="shared" si="3"/>
        <v>206550</v>
      </c>
      <c r="E22" s="30">
        <f t="shared" si="4"/>
        <v>0.74709193447975286</v>
      </c>
      <c r="F22" s="29">
        <f t="shared" si="0"/>
        <v>154311.83906679295</v>
      </c>
      <c r="G22" s="29">
        <f t="shared" si="5"/>
        <v>587534.07632613508</v>
      </c>
      <c r="H22" s="2" t="str">
        <f t="shared" si="1"/>
        <v/>
      </c>
    </row>
    <row r="23" spans="1:8" x14ac:dyDescent="0.2">
      <c r="A23" s="2">
        <f t="shared" si="6"/>
        <v>4</v>
      </c>
      <c r="B23" s="2">
        <f t="shared" si="2"/>
        <v>14</v>
      </c>
      <c r="C23" s="28">
        <f t="shared" ref="C23:C49" si="7">IF(($A23+$C$15)=2,$C$10,IF(($A23+$C$15)=3,$C$11,$C$12))</f>
        <v>0.1</v>
      </c>
      <c r="D23" s="29">
        <f t="shared" si="3"/>
        <v>185895</v>
      </c>
      <c r="E23" s="30">
        <f t="shared" si="4"/>
        <v>0.66484999063785077</v>
      </c>
      <c r="F23" s="29">
        <f t="shared" si="0"/>
        <v>123592.28900962327</v>
      </c>
      <c r="G23" s="29">
        <f t="shared" si="5"/>
        <v>711126.36533575831</v>
      </c>
      <c r="H23" s="2" t="str">
        <f t="shared" si="1"/>
        <v/>
      </c>
    </row>
    <row r="24" spans="1:8" x14ac:dyDescent="0.2">
      <c r="A24" s="2">
        <f t="shared" si="6"/>
        <v>5</v>
      </c>
      <c r="B24" s="2">
        <f t="shared" si="2"/>
        <v>15</v>
      </c>
      <c r="C24" s="28">
        <f t="shared" si="7"/>
        <v>0.1</v>
      </c>
      <c r="D24" s="29">
        <f t="shared" si="3"/>
        <v>167305.5</v>
      </c>
      <c r="E24" s="30">
        <f t="shared" si="4"/>
        <v>0.59166146715124213</v>
      </c>
      <c r="F24" s="29">
        <f t="shared" si="0"/>
        <v>98988.217592472138</v>
      </c>
      <c r="G24" s="29">
        <f t="shared" si="5"/>
        <v>810114.5829282304</v>
      </c>
      <c r="H24" s="2" t="str">
        <f t="shared" si="1"/>
        <v/>
      </c>
    </row>
    <row r="25" spans="1:8" x14ac:dyDescent="0.2">
      <c r="A25" s="2">
        <f t="shared" si="6"/>
        <v>6</v>
      </c>
      <c r="B25" s="2">
        <f t="shared" si="2"/>
        <v>16</v>
      </c>
      <c r="C25" s="28">
        <f t="shared" si="7"/>
        <v>0.1</v>
      </c>
      <c r="D25" s="29">
        <f t="shared" si="3"/>
        <v>150574.95000000001</v>
      </c>
      <c r="E25" s="30">
        <f t="shared" si="4"/>
        <v>0.52652973849892526</v>
      </c>
      <c r="F25" s="29">
        <f t="shared" si="0"/>
        <v>79282.189047988752</v>
      </c>
      <c r="G25" s="29">
        <f t="shared" si="5"/>
        <v>889396.77197621914</v>
      </c>
      <c r="H25" s="2" t="str">
        <f t="shared" si="1"/>
        <v/>
      </c>
    </row>
    <row r="26" spans="1:8" x14ac:dyDescent="0.2">
      <c r="A26" s="2">
        <f t="shared" si="6"/>
        <v>7</v>
      </c>
      <c r="B26" s="2">
        <f t="shared" si="2"/>
        <v>17</v>
      </c>
      <c r="C26" s="28">
        <f t="shared" si="7"/>
        <v>0.1</v>
      </c>
      <c r="D26" s="29">
        <f t="shared" si="3"/>
        <v>135517.45500000002</v>
      </c>
      <c r="E26" s="30">
        <f t="shared" si="4"/>
        <v>0.46856789045023156</v>
      </c>
      <c r="F26" s="29">
        <f t="shared" si="0"/>
        <v>63499.128008534193</v>
      </c>
      <c r="G26" s="29">
        <f t="shared" si="5"/>
        <v>952895.89998475334</v>
      </c>
      <c r="H26" s="2" t="str">
        <f t="shared" si="1"/>
        <v/>
      </c>
    </row>
    <row r="27" spans="1:8" x14ac:dyDescent="0.2">
      <c r="A27" s="2">
        <f t="shared" si="6"/>
        <v>8</v>
      </c>
      <c r="B27" s="2">
        <f t="shared" si="2"/>
        <v>18</v>
      </c>
      <c r="C27" s="28">
        <f t="shared" si="7"/>
        <v>0.1</v>
      </c>
      <c r="D27" s="29">
        <f t="shared" si="3"/>
        <v>121965.70950000001</v>
      </c>
      <c r="E27" s="30">
        <f t="shared" si="4"/>
        <v>0.41698664274293101</v>
      </c>
      <c r="F27" s="29">
        <f t="shared" si="0"/>
        <v>50858.071734164609</v>
      </c>
      <c r="G27" s="29">
        <f t="shared" si="5"/>
        <v>1003753.971718918</v>
      </c>
      <c r="H27" s="2" t="str">
        <f t="shared" si="1"/>
        <v/>
      </c>
    </row>
    <row r="28" spans="1:8" x14ac:dyDescent="0.2">
      <c r="A28" s="2">
        <f t="shared" si="6"/>
        <v>9</v>
      </c>
      <c r="B28" s="2">
        <f t="shared" si="2"/>
        <v>19</v>
      </c>
      <c r="C28" s="28">
        <f t="shared" si="7"/>
        <v>0.1</v>
      </c>
      <c r="D28" s="29">
        <f t="shared" si="3"/>
        <v>109769.13855000002</v>
      </c>
      <c r="E28" s="30">
        <f t="shared" si="4"/>
        <v>0.37108360126629086</v>
      </c>
      <c r="F28" s="29">
        <f t="shared" si="0"/>
        <v>40733.527241032447</v>
      </c>
      <c r="G28" s="29">
        <f t="shared" si="5"/>
        <v>1044487.4989599504</v>
      </c>
      <c r="H28" s="2" t="str">
        <f t="shared" si="1"/>
        <v/>
      </c>
    </row>
    <row r="29" spans="1:8" x14ac:dyDescent="0.2">
      <c r="A29" s="2">
        <f t="shared" si="6"/>
        <v>10</v>
      </c>
      <c r="B29" s="2">
        <f t="shared" si="2"/>
        <v>20</v>
      </c>
      <c r="C29" s="28">
        <f t="shared" si="7"/>
        <v>0.1</v>
      </c>
      <c r="D29" s="29">
        <f t="shared" si="3"/>
        <v>98792.224695000012</v>
      </c>
      <c r="E29" s="30">
        <f t="shared" si="4"/>
        <v>0.33023369339351333</v>
      </c>
      <c r="F29" s="29">
        <f t="shared" si="0"/>
        <v>32624.521239591708</v>
      </c>
      <c r="G29" s="29">
        <f t="shared" si="5"/>
        <v>1077112.0201995422</v>
      </c>
      <c r="H29" s="2" t="str">
        <f t="shared" si="1"/>
        <v/>
      </c>
    </row>
    <row r="30" spans="1:8" x14ac:dyDescent="0.2">
      <c r="A30" s="2">
        <f t="shared" si="6"/>
        <v>11</v>
      </c>
      <c r="B30" s="2">
        <f t="shared" si="2"/>
        <v>21</v>
      </c>
      <c r="C30" s="28">
        <f t="shared" si="7"/>
        <v>0.1</v>
      </c>
      <c r="D30" s="29">
        <f t="shared" si="3"/>
        <v>88913.002225500008</v>
      </c>
      <c r="E30" s="30">
        <f t="shared" si="4"/>
        <v>0.29388065621919846</v>
      </c>
      <c r="F30" s="29">
        <f t="shared" si="0"/>
        <v>26129.811440448993</v>
      </c>
      <c r="G30" s="29">
        <f t="shared" si="5"/>
        <v>1103241.8316399911</v>
      </c>
      <c r="H30" s="2" t="str">
        <f t="shared" si="1"/>
        <v/>
      </c>
    </row>
    <row r="31" spans="1:8" x14ac:dyDescent="0.2">
      <c r="A31" s="2">
        <f t="shared" si="6"/>
        <v>12</v>
      </c>
      <c r="B31" s="2">
        <f t="shared" si="2"/>
        <v>22</v>
      </c>
      <c r="C31" s="28">
        <f t="shared" si="7"/>
        <v>0.1</v>
      </c>
      <c r="D31" s="29">
        <f t="shared" si="3"/>
        <v>80021.702002950013</v>
      </c>
      <c r="E31" s="30">
        <f t="shared" si="4"/>
        <v>0.26152946179513975</v>
      </c>
      <c r="F31" s="29">
        <f t="shared" si="0"/>
        <v>20928.032656762574</v>
      </c>
      <c r="G31" s="29">
        <f t="shared" si="5"/>
        <v>1124169.8642967537</v>
      </c>
      <c r="H31" s="2" t="str">
        <f t="shared" si="1"/>
        <v/>
      </c>
    </row>
    <row r="32" spans="1:8" x14ac:dyDescent="0.2">
      <c r="A32" s="2">
        <f t="shared" si="6"/>
        <v>13</v>
      </c>
      <c r="B32" s="2">
        <f t="shared" si="2"/>
        <v>23</v>
      </c>
      <c r="C32" s="28">
        <f t="shared" si="7"/>
        <v>0.1</v>
      </c>
      <c r="D32" s="29">
        <f t="shared" si="3"/>
        <v>72019.531802655009</v>
      </c>
      <c r="E32" s="30">
        <f t="shared" si="4"/>
        <v>0.23273957621708619</v>
      </c>
      <c r="F32" s="29">
        <f t="shared" si="0"/>
        <v>16761.795311102887</v>
      </c>
      <c r="G32" s="29">
        <f t="shared" si="5"/>
        <v>1140931.6596078565</v>
      </c>
      <c r="H32" s="2" t="str">
        <f t="shared" si="1"/>
        <v/>
      </c>
    </row>
    <row r="33" spans="1:8" x14ac:dyDescent="0.2">
      <c r="A33" s="2">
        <f t="shared" si="6"/>
        <v>14</v>
      </c>
      <c r="B33" s="2">
        <f t="shared" si="2"/>
        <v>24</v>
      </c>
      <c r="C33" s="28">
        <f t="shared" si="7"/>
        <v>0.1</v>
      </c>
      <c r="D33" s="29">
        <f t="shared" si="3"/>
        <v>64817.578622389512</v>
      </c>
      <c r="E33" s="30">
        <f t="shared" si="4"/>
        <v>0.20711896076985511</v>
      </c>
      <c r="F33" s="29">
        <f t="shared" si="0"/>
        <v>13424.949523887693</v>
      </c>
      <c r="G33" s="29">
        <f t="shared" si="5"/>
        <v>1154356.6091317441</v>
      </c>
      <c r="H33" s="2" t="str">
        <f t="shared" si="1"/>
        <v/>
      </c>
    </row>
    <row r="34" spans="1:8" x14ac:dyDescent="0.2">
      <c r="A34" s="2">
        <f t="shared" si="6"/>
        <v>15</v>
      </c>
      <c r="B34" s="2">
        <f t="shared" si="2"/>
        <v>25</v>
      </c>
      <c r="C34" s="28">
        <f t="shared" si="7"/>
        <v>0.1</v>
      </c>
      <c r="D34" s="29">
        <f t="shared" si="3"/>
        <v>58335.820760150564</v>
      </c>
      <c r="E34" s="30">
        <f t="shared" si="4"/>
        <v>0.18431873344296087</v>
      </c>
      <c r="F34" s="29">
        <f t="shared" si="0"/>
        <v>10752.384596866536</v>
      </c>
      <c r="G34" s="29">
        <f t="shared" si="5"/>
        <v>1165108.9937286107</v>
      </c>
      <c r="H34" s="2" t="str">
        <f t="shared" si="1"/>
        <v/>
      </c>
    </row>
    <row r="35" spans="1:8" x14ac:dyDescent="0.2">
      <c r="A35" s="2">
        <f t="shared" si="6"/>
        <v>16</v>
      </c>
      <c r="B35" s="2">
        <f t="shared" si="2"/>
        <v>26</v>
      </c>
      <c r="C35" s="28">
        <f t="shared" si="7"/>
        <v>0.1</v>
      </c>
      <c r="D35" s="29">
        <f t="shared" si="3"/>
        <v>52502.238684135511</v>
      </c>
      <c r="E35" s="30">
        <f t="shared" si="4"/>
        <v>0.16402841812134991</v>
      </c>
      <c r="F35" s="29">
        <f t="shared" si="0"/>
        <v>8611.8591591882923</v>
      </c>
      <c r="G35" s="29">
        <f t="shared" si="5"/>
        <v>1173720.852887799</v>
      </c>
      <c r="H35" s="2" t="str">
        <f t="shared" si="1"/>
        <v/>
      </c>
    </row>
    <row r="36" spans="1:8" x14ac:dyDescent="0.2">
      <c r="A36" s="2">
        <f t="shared" si="6"/>
        <v>17</v>
      </c>
      <c r="B36" s="2">
        <f t="shared" si="2"/>
        <v>27</v>
      </c>
      <c r="C36" s="28">
        <f t="shared" si="7"/>
        <v>0.1</v>
      </c>
      <c r="D36" s="29">
        <f t="shared" si="3"/>
        <v>47252.014815721959</v>
      </c>
      <c r="E36" s="30">
        <f t="shared" si="4"/>
        <v>0.14597171675834286</v>
      </c>
      <c r="F36" s="29">
        <f t="shared" si="0"/>
        <v>6897.4577229415863</v>
      </c>
      <c r="G36" s="29">
        <f t="shared" si="5"/>
        <v>1180618.3106107407</v>
      </c>
      <c r="H36" s="2" t="str">
        <f t="shared" si="1"/>
        <v/>
      </c>
    </row>
    <row r="37" spans="1:8" x14ac:dyDescent="0.2">
      <c r="A37" s="2">
        <f t="shared" si="6"/>
        <v>18</v>
      </c>
      <c r="B37" s="2">
        <f t="shared" si="2"/>
        <v>28</v>
      </c>
      <c r="C37" s="28">
        <f t="shared" si="7"/>
        <v>0.1</v>
      </c>
      <c r="D37" s="29">
        <f t="shared" si="3"/>
        <v>42526.813334149767</v>
      </c>
      <c r="E37" s="30">
        <f t="shared" si="4"/>
        <v>0.12990274695945794</v>
      </c>
      <c r="F37" s="29">
        <f t="shared" si="0"/>
        <v>5524.3498715381593</v>
      </c>
      <c r="G37" s="29">
        <f t="shared" si="5"/>
        <v>1186142.6604822788</v>
      </c>
      <c r="H37" s="2" t="str">
        <f t="shared" si="1"/>
        <v/>
      </c>
    </row>
    <row r="38" spans="1:8" x14ac:dyDescent="0.2">
      <c r="A38" s="2">
        <f t="shared" si="6"/>
        <v>19</v>
      </c>
      <c r="B38" s="2">
        <f t="shared" si="2"/>
        <v>29</v>
      </c>
      <c r="C38" s="28">
        <f t="shared" si="7"/>
        <v>0.1</v>
      </c>
      <c r="D38" s="29">
        <f t="shared" si="3"/>
        <v>38274.132000734789</v>
      </c>
      <c r="E38" s="30">
        <f t="shared" si="4"/>
        <v>0.11560269374339946</v>
      </c>
      <c r="F38" s="29">
        <f t="shared" si="0"/>
        <v>4424.5927599753886</v>
      </c>
      <c r="G38" s="29">
        <f t="shared" si="5"/>
        <v>1190567.2532422543</v>
      </c>
      <c r="H38" s="2" t="str">
        <f t="shared" si="1"/>
        <v/>
      </c>
    </row>
    <row r="39" spans="1:8" x14ac:dyDescent="0.2">
      <c r="A39" s="2">
        <f t="shared" si="6"/>
        <v>20</v>
      </c>
      <c r="B39" s="2">
        <f t="shared" si="2"/>
        <v>30</v>
      </c>
      <c r="C39" s="28">
        <f t="shared" si="7"/>
        <v>0.1</v>
      </c>
      <c r="D39" s="29">
        <f t="shared" si="3"/>
        <v>34446.718800661314</v>
      </c>
      <c r="E39" s="30">
        <f t="shared" si="4"/>
        <v>0.10287682988644607</v>
      </c>
      <c r="F39" s="29">
        <f t="shared" si="0"/>
        <v>3543.7692302018777</v>
      </c>
      <c r="G39" s="29">
        <f t="shared" si="5"/>
        <v>1194111.0224724561</v>
      </c>
      <c r="H39" s="2" t="str">
        <f t="shared" si="1"/>
        <v/>
      </c>
    </row>
    <row r="40" spans="1:8" x14ac:dyDescent="0.2">
      <c r="A40" s="40">
        <f t="shared" si="6"/>
        <v>21</v>
      </c>
      <c r="B40" s="40">
        <f t="shared" si="2"/>
        <v>31</v>
      </c>
      <c r="C40" s="41">
        <f t="shared" si="7"/>
        <v>0.1</v>
      </c>
      <c r="D40" s="42">
        <f t="shared" si="3"/>
        <v>31002.046920595185</v>
      </c>
      <c r="E40" s="43">
        <f t="shared" si="4"/>
        <v>9.1551864275559378E-2</v>
      </c>
      <c r="F40" s="42">
        <f t="shared" si="0"/>
        <v>2838.2951919388538</v>
      </c>
      <c r="G40" s="42">
        <f t="shared" si="5"/>
        <v>1196949.3176643949</v>
      </c>
      <c r="H40" s="2" t="str">
        <f>IF(A40=$H$51,"RIGHT","")</f>
        <v>RIGHT</v>
      </c>
    </row>
    <row r="41" spans="1:8" x14ac:dyDescent="0.2">
      <c r="A41" s="2">
        <f t="shared" si="6"/>
        <v>22</v>
      </c>
      <c r="B41" s="2">
        <f t="shared" si="2"/>
        <v>32</v>
      </c>
      <c r="C41" s="28">
        <f t="shared" si="7"/>
        <v>0.1</v>
      </c>
      <c r="D41" s="29">
        <f t="shared" si="3"/>
        <v>27901.842228535668</v>
      </c>
      <c r="E41" s="30">
        <f t="shared" si="4"/>
        <v>8.1473582162106789E-2</v>
      </c>
      <c r="F41" s="29">
        <f t="shared" si="0"/>
        <v>2273.2630352807414</v>
      </c>
      <c r="G41" s="29">
        <f t="shared" si="5"/>
        <v>1199222.5806996755</v>
      </c>
      <c r="H41" s="2" t="str">
        <f t="shared" si="1"/>
        <v/>
      </c>
    </row>
    <row r="42" spans="1:8" x14ac:dyDescent="0.2">
      <c r="A42" s="2">
        <f t="shared" si="6"/>
        <v>23</v>
      </c>
      <c r="B42" s="2">
        <f t="shared" si="2"/>
        <v>33</v>
      </c>
      <c r="C42" s="28">
        <f t="shared" si="7"/>
        <v>0.1</v>
      </c>
      <c r="D42" s="29">
        <f t="shared" si="3"/>
        <v>25111.6580056821</v>
      </c>
      <c r="E42" s="30">
        <f t="shared" si="4"/>
        <v>7.2504745182973021E-2</v>
      </c>
      <c r="F42" s="29">
        <f t="shared" si="0"/>
        <v>1820.7143648239451</v>
      </c>
      <c r="G42" s="29">
        <f t="shared" si="5"/>
        <v>1201043.2950644994</v>
      </c>
      <c r="H42" s="2" t="str">
        <f t="shared" si="1"/>
        <v/>
      </c>
    </row>
    <row r="43" spans="1:8" x14ac:dyDescent="0.2">
      <c r="A43" s="2">
        <f t="shared" si="6"/>
        <v>24</v>
      </c>
      <c r="B43" s="2">
        <f t="shared" si="2"/>
        <v>34</v>
      </c>
      <c r="C43" s="28">
        <f t="shared" si="7"/>
        <v>0.1</v>
      </c>
      <c r="D43" s="29">
        <f t="shared" si="3"/>
        <v>22600.492205113889</v>
      </c>
      <c r="E43" s="30">
        <f t="shared" si="4"/>
        <v>6.4523222553148574E-2</v>
      </c>
      <c r="F43" s="29">
        <f t="shared" si="0"/>
        <v>1458.2565883612631</v>
      </c>
      <c r="G43" s="29">
        <f t="shared" si="5"/>
        <v>1202501.5516528606</v>
      </c>
      <c r="H43" s="2" t="str">
        <f t="shared" si="1"/>
        <v/>
      </c>
    </row>
    <row r="44" spans="1:8" x14ac:dyDescent="0.2">
      <c r="A44" s="2">
        <f t="shared" si="6"/>
        <v>25</v>
      </c>
      <c r="B44" s="2">
        <f t="shared" si="2"/>
        <v>35</v>
      </c>
      <c r="C44" s="28">
        <f t="shared" si="7"/>
        <v>0.1</v>
      </c>
      <c r="D44" s="29">
        <f t="shared" si="3"/>
        <v>20340.442984602501</v>
      </c>
      <c r="E44" s="30">
        <f t="shared" si="4"/>
        <v>5.7420327981799905E-2</v>
      </c>
      <c r="F44" s="29">
        <f t="shared" si="0"/>
        <v>1167.9549074709767</v>
      </c>
      <c r="G44" s="29">
        <f t="shared" si="5"/>
        <v>1203669.5065603317</v>
      </c>
      <c r="H44" s="2" t="str">
        <f t="shared" si="1"/>
        <v/>
      </c>
    </row>
    <row r="45" spans="1:8" x14ac:dyDescent="0.2">
      <c r="A45" s="2">
        <f t="shared" si="6"/>
        <v>26</v>
      </c>
      <c r="B45" s="2">
        <f t="shared" si="2"/>
        <v>36</v>
      </c>
      <c r="C45" s="28">
        <f t="shared" si="7"/>
        <v>0.1</v>
      </c>
      <c r="D45" s="29">
        <f t="shared" si="3"/>
        <v>18306.398686142253</v>
      </c>
      <c r="E45" s="30">
        <f t="shared" si="4"/>
        <v>5.1099339665213073E-2</v>
      </c>
      <c r="F45" s="29">
        <f t="shared" si="0"/>
        <v>935.44488450999324</v>
      </c>
      <c r="G45" s="29">
        <f t="shared" si="5"/>
        <v>1204604.9514448417</v>
      </c>
      <c r="H45" s="2" t="str">
        <f t="shared" si="1"/>
        <v/>
      </c>
    </row>
    <row r="46" spans="1:8" x14ac:dyDescent="0.2">
      <c r="A46" s="2">
        <f t="shared" si="6"/>
        <v>27</v>
      </c>
      <c r="B46" s="2">
        <f t="shared" si="2"/>
        <v>37</v>
      </c>
      <c r="C46" s="28">
        <f t="shared" si="7"/>
        <v>0.1</v>
      </c>
      <c r="D46" s="29">
        <f t="shared" si="3"/>
        <v>16475.758817528029</v>
      </c>
      <c r="E46" s="30">
        <f t="shared" si="4"/>
        <v>4.5474183203001749E-2</v>
      </c>
      <c r="F46" s="29">
        <f t="shared" si="0"/>
        <v>749.22167487674108</v>
      </c>
      <c r="G46" s="29">
        <f t="shared" si="5"/>
        <v>1205354.1731197184</v>
      </c>
      <c r="H46" s="2" t="str">
        <f t="shared" si="1"/>
        <v/>
      </c>
    </row>
    <row r="47" spans="1:8" x14ac:dyDescent="0.2">
      <c r="A47" s="2">
        <f t="shared" si="6"/>
        <v>28</v>
      </c>
      <c r="B47" s="2">
        <f t="shared" si="2"/>
        <v>38</v>
      </c>
      <c r="C47" s="28">
        <f t="shared" si="7"/>
        <v>0.1</v>
      </c>
      <c r="D47" s="29">
        <f t="shared" si="3"/>
        <v>14828.182935775227</v>
      </c>
      <c r="E47" s="30">
        <f t="shared" si="4"/>
        <v>4.046825950253783E-2</v>
      </c>
      <c r="F47" s="29">
        <f t="shared" si="0"/>
        <v>600.07075499605514</v>
      </c>
      <c r="G47" s="29">
        <f t="shared" si="5"/>
        <v>1205954.2438747145</v>
      </c>
      <c r="H47" s="2" t="str">
        <f t="shared" si="1"/>
        <v/>
      </c>
    </row>
    <row r="48" spans="1:8" x14ac:dyDescent="0.2">
      <c r="A48" s="2">
        <f t="shared" si="6"/>
        <v>29</v>
      </c>
      <c r="B48" s="2">
        <f t="shared" si="2"/>
        <v>39</v>
      </c>
      <c r="C48" s="28">
        <f t="shared" si="7"/>
        <v>0.1</v>
      </c>
      <c r="D48" s="29">
        <f t="shared" si="3"/>
        <v>13345.364642197705</v>
      </c>
      <c r="E48" s="30">
        <f t="shared" si="4"/>
        <v>3.6013401710899555E-2</v>
      </c>
      <c r="F48" s="29">
        <f t="shared" si="0"/>
        <v>480.61197783790124</v>
      </c>
      <c r="G48" s="29">
        <f t="shared" si="5"/>
        <v>1206434.8558525525</v>
      </c>
      <c r="H48" s="2" t="str">
        <f t="shared" si="1"/>
        <v/>
      </c>
    </row>
    <row r="49" spans="1:8" x14ac:dyDescent="0.2">
      <c r="A49" s="2">
        <f t="shared" si="6"/>
        <v>30</v>
      </c>
      <c r="B49" s="2">
        <f t="shared" si="2"/>
        <v>40</v>
      </c>
      <c r="C49" s="28">
        <f t="shared" si="7"/>
        <v>0.1</v>
      </c>
      <c r="D49" s="29">
        <f t="shared" si="3"/>
        <v>12010.828177977934</v>
      </c>
      <c r="E49" s="30">
        <f t="shared" si="4"/>
        <v>3.2048946970632326E-2</v>
      </c>
      <c r="F49" s="29">
        <f t="shared" si="0"/>
        <v>384.93439534939125</v>
      </c>
      <c r="G49" s="29">
        <f t="shared" si="5"/>
        <v>1206819.7902479018</v>
      </c>
      <c r="H49" s="2" t="str">
        <f t="shared" si="1"/>
        <v/>
      </c>
    </row>
    <row r="50" spans="1:8" ht="25.5" hidden="1" x14ac:dyDescent="0.2">
      <c r="C50" s="28"/>
      <c r="D50" s="29"/>
      <c r="E50" s="30"/>
      <c r="F50" s="31" t="s">
        <v>7</v>
      </c>
      <c r="G50" s="29">
        <f>VLOOKUP(31,B20:G49,6)</f>
        <v>1196949.3176643949</v>
      </c>
      <c r="H50" s="2" t="str">
        <f t="shared" si="1"/>
        <v/>
      </c>
    </row>
    <row r="51" spans="1:8" ht="15.75" customHeight="1" x14ac:dyDescent="0.2">
      <c r="C51" s="28"/>
      <c r="D51" s="29"/>
      <c r="E51" s="30"/>
      <c r="F51" s="29"/>
      <c r="G51" s="29"/>
      <c r="H51" s="2">
        <f>31-C15</f>
        <v>21</v>
      </c>
    </row>
    <row r="52" spans="1:8" ht="15.75" customHeight="1" x14ac:dyDescent="0.2">
      <c r="C52" s="28"/>
      <c r="D52" s="29"/>
      <c r="E52" s="30"/>
      <c r="F52" s="29"/>
      <c r="G52" s="29"/>
    </row>
    <row r="53" spans="1:8" ht="15.75" customHeight="1" x14ac:dyDescent="0.2">
      <c r="C53" s="28"/>
      <c r="D53" s="29"/>
      <c r="E53" s="30"/>
      <c r="F53" s="29"/>
      <c r="G53" s="29"/>
    </row>
    <row r="54" spans="1:8" ht="15.75" customHeight="1" x14ac:dyDescent="0.2">
      <c r="C54" s="28"/>
      <c r="D54" s="29"/>
      <c r="E54" s="30"/>
      <c r="F54" s="29"/>
      <c r="G54" s="29"/>
    </row>
    <row r="55" spans="1:8" ht="15.75" customHeight="1" x14ac:dyDescent="0.2">
      <c r="C55" s="28"/>
      <c r="D55" s="29"/>
      <c r="E55" s="30"/>
      <c r="F55" s="29"/>
      <c r="G55" s="29"/>
    </row>
    <row r="56" spans="1:8" ht="15.75" customHeight="1" x14ac:dyDescent="0.2">
      <c r="C56" s="28"/>
      <c r="D56" s="29"/>
      <c r="E56" s="30"/>
      <c r="F56" s="29"/>
      <c r="G56" s="29"/>
    </row>
    <row r="57" spans="1:8" ht="15.75" customHeight="1" x14ac:dyDescent="0.2">
      <c r="C57" s="28"/>
      <c r="D57" s="29"/>
      <c r="E57" s="30"/>
      <c r="F57" s="29"/>
      <c r="G57" s="29"/>
    </row>
    <row r="58" spans="1:8" ht="15.75" customHeight="1" x14ac:dyDescent="0.2">
      <c r="C58" s="28"/>
      <c r="D58" s="29"/>
      <c r="E58" s="30"/>
      <c r="F58" s="29"/>
      <c r="G58" s="29"/>
    </row>
    <row r="59" spans="1:8" ht="15.75" customHeight="1" x14ac:dyDescent="0.2">
      <c r="C59" s="28"/>
      <c r="D59" s="29"/>
      <c r="E59" s="30"/>
      <c r="F59" s="29"/>
      <c r="G59" s="29"/>
    </row>
    <row r="60" spans="1:8" ht="15.75" customHeight="1" x14ac:dyDescent="0.2">
      <c r="C60" s="28"/>
      <c r="D60" s="29"/>
      <c r="E60" s="30"/>
      <c r="F60" s="29"/>
      <c r="G60" s="29"/>
    </row>
    <row r="61" spans="1:8" ht="15.75" customHeight="1" x14ac:dyDescent="0.2">
      <c r="C61" s="28"/>
      <c r="D61" s="29"/>
      <c r="E61" s="30"/>
      <c r="F61" s="29"/>
      <c r="G61" s="29"/>
    </row>
    <row r="62" spans="1:8" ht="15.75" customHeight="1" x14ac:dyDescent="0.2">
      <c r="C62" s="28"/>
      <c r="D62" s="29"/>
      <c r="E62" s="30"/>
      <c r="F62" s="29"/>
      <c r="G62" s="29"/>
    </row>
    <row r="63" spans="1:8" ht="15.75" customHeight="1" x14ac:dyDescent="0.2">
      <c r="C63" s="28"/>
      <c r="D63" s="29"/>
      <c r="E63" s="30"/>
      <c r="F63" s="29"/>
      <c r="G63" s="29"/>
    </row>
    <row r="64" spans="1:8" ht="15.75" customHeight="1" x14ac:dyDescent="0.2">
      <c r="C64" s="28"/>
      <c r="D64" s="29"/>
      <c r="E64" s="30"/>
      <c r="F64" s="29"/>
      <c r="G64" s="29"/>
    </row>
    <row r="65" spans="3:7" ht="15.75" customHeight="1" x14ac:dyDescent="0.2">
      <c r="C65" s="28"/>
      <c r="D65" s="29"/>
      <c r="E65" s="30"/>
      <c r="F65" s="29"/>
      <c r="G65" s="29"/>
    </row>
    <row r="66" spans="3:7" ht="15.75" customHeight="1" x14ac:dyDescent="0.2">
      <c r="C66" s="28"/>
      <c r="D66" s="29"/>
      <c r="E66" s="30"/>
      <c r="F66" s="29"/>
      <c r="G66" s="29"/>
    </row>
    <row r="67" spans="3:7" ht="15.75" customHeight="1" x14ac:dyDescent="0.2">
      <c r="C67" s="28"/>
      <c r="D67" s="29"/>
      <c r="E67" s="30"/>
      <c r="F67" s="29"/>
      <c r="G67" s="29"/>
    </row>
    <row r="68" spans="3:7" ht="15.75" customHeight="1" x14ac:dyDescent="0.2">
      <c r="C68" s="28"/>
      <c r="D68" s="29"/>
      <c r="E68" s="30"/>
      <c r="F68" s="29"/>
      <c r="G68" s="29"/>
    </row>
    <row r="69" spans="3:7" ht="15.75" customHeight="1" x14ac:dyDescent="0.2">
      <c r="C69" s="28"/>
      <c r="D69" s="29"/>
      <c r="E69" s="30"/>
      <c r="F69" s="29"/>
      <c r="G69" s="29"/>
    </row>
    <row r="70" spans="3:7" ht="15.75" customHeight="1" x14ac:dyDescent="0.2">
      <c r="C70" s="28"/>
      <c r="D70" s="29"/>
      <c r="E70" s="30"/>
      <c r="F70" s="29"/>
      <c r="G70" s="29"/>
    </row>
    <row r="71" spans="3:7" ht="15.75" customHeight="1" x14ac:dyDescent="0.2">
      <c r="C71" s="28"/>
      <c r="D71" s="29"/>
      <c r="E71" s="30"/>
      <c r="F71" s="29"/>
      <c r="G71" s="29"/>
    </row>
    <row r="72" spans="3:7" ht="15.75" customHeight="1" x14ac:dyDescent="0.2">
      <c r="C72" s="28"/>
      <c r="D72" s="29"/>
      <c r="E72" s="30"/>
      <c r="F72" s="29"/>
      <c r="G72" s="29"/>
    </row>
    <row r="73" spans="3:7" ht="15.75" customHeight="1" x14ac:dyDescent="0.2">
      <c r="C73" s="28"/>
      <c r="D73" s="29"/>
      <c r="E73" s="30"/>
      <c r="F73" s="29"/>
      <c r="G73" s="29"/>
    </row>
    <row r="74" spans="3:7" ht="15.75" customHeight="1" x14ac:dyDescent="0.2">
      <c r="C74" s="28"/>
      <c r="D74" s="29"/>
      <c r="E74" s="30"/>
      <c r="F74" s="29"/>
      <c r="G74" s="29"/>
    </row>
    <row r="75" spans="3:7" ht="15.75" customHeight="1" x14ac:dyDescent="0.2">
      <c r="C75" s="28"/>
      <c r="D75" s="29"/>
      <c r="E75" s="30"/>
      <c r="F75" s="29"/>
      <c r="G75" s="29"/>
    </row>
    <row r="76" spans="3:7" ht="15.75" customHeight="1" x14ac:dyDescent="0.2">
      <c r="C76" s="28"/>
      <c r="D76" s="29"/>
      <c r="E76" s="30"/>
      <c r="F76" s="29"/>
      <c r="G76" s="29"/>
    </row>
    <row r="77" spans="3:7" ht="15.75" customHeight="1" x14ac:dyDescent="0.2">
      <c r="C77" s="28"/>
      <c r="D77" s="29"/>
      <c r="E77" s="30"/>
      <c r="F77" s="29"/>
      <c r="G77" s="29"/>
    </row>
    <row r="78" spans="3:7" ht="15.75" customHeight="1" x14ac:dyDescent="0.2">
      <c r="C78" s="28"/>
      <c r="D78" s="29"/>
      <c r="E78" s="30"/>
      <c r="F78" s="29"/>
      <c r="G78" s="29"/>
    </row>
    <row r="79" spans="3:7" ht="15.75" customHeight="1" x14ac:dyDescent="0.2">
      <c r="C79" s="28"/>
      <c r="D79" s="29"/>
      <c r="E79" s="30"/>
      <c r="F79" s="29"/>
      <c r="G79" s="29"/>
    </row>
    <row r="80" spans="3:7" ht="15.75" customHeight="1" x14ac:dyDescent="0.2">
      <c r="C80" s="28"/>
      <c r="D80" s="29"/>
      <c r="E80" s="30"/>
      <c r="F80" s="29"/>
      <c r="G80" s="29"/>
    </row>
    <row r="81" spans="3:7" ht="15.75" customHeight="1" x14ac:dyDescent="0.2">
      <c r="C81" s="28"/>
      <c r="D81" s="29"/>
      <c r="E81" s="30"/>
      <c r="F81" s="29"/>
      <c r="G81" s="29"/>
    </row>
    <row r="82" spans="3:7" ht="15.75" customHeight="1" x14ac:dyDescent="0.2">
      <c r="C82" s="28"/>
      <c r="D82" s="29"/>
      <c r="E82" s="30"/>
      <c r="F82" s="29"/>
      <c r="G82" s="29"/>
    </row>
    <row r="83" spans="3:7" ht="15.75" customHeight="1" x14ac:dyDescent="0.2">
      <c r="C83" s="28"/>
      <c r="D83" s="29"/>
      <c r="E83" s="30"/>
      <c r="F83" s="29"/>
      <c r="G83" s="29"/>
    </row>
    <row r="84" spans="3:7" ht="15.75" customHeight="1" x14ac:dyDescent="0.2">
      <c r="C84" s="28"/>
      <c r="D84" s="29"/>
      <c r="E84" s="30"/>
      <c r="F84" s="29"/>
      <c r="G84" s="29"/>
    </row>
    <row r="85" spans="3:7" ht="15.75" customHeight="1" x14ac:dyDescent="0.2">
      <c r="C85" s="28"/>
      <c r="D85" s="29"/>
      <c r="E85" s="30"/>
      <c r="F85" s="29"/>
      <c r="G85" s="29"/>
    </row>
    <row r="86" spans="3:7" ht="15.75" customHeight="1" x14ac:dyDescent="0.2">
      <c r="C86" s="28"/>
      <c r="D86" s="29"/>
      <c r="E86" s="30"/>
      <c r="F86" s="29"/>
      <c r="G86" s="29"/>
    </row>
    <row r="87" spans="3:7" ht="15.75" customHeight="1" x14ac:dyDescent="0.2">
      <c r="C87" s="28"/>
      <c r="D87" s="29"/>
      <c r="E87" s="30"/>
      <c r="F87" s="29"/>
      <c r="G87" s="29"/>
    </row>
    <row r="88" spans="3:7" ht="15.75" customHeight="1" x14ac:dyDescent="0.2">
      <c r="C88" s="28"/>
      <c r="D88" s="29"/>
      <c r="E88" s="30"/>
      <c r="F88" s="29"/>
      <c r="G88" s="29"/>
    </row>
    <row r="89" spans="3:7" ht="15.75" customHeight="1" x14ac:dyDescent="0.2">
      <c r="C89" s="28"/>
      <c r="D89" s="29"/>
      <c r="E89" s="30"/>
      <c r="F89" s="29"/>
      <c r="G89" s="29"/>
    </row>
    <row r="90" spans="3:7" ht="15.75" customHeight="1" x14ac:dyDescent="0.2">
      <c r="C90" s="28"/>
      <c r="D90" s="29"/>
      <c r="E90" s="30"/>
      <c r="F90" s="29"/>
      <c r="G90" s="29"/>
    </row>
    <row r="91" spans="3:7" ht="15.75" customHeight="1" x14ac:dyDescent="0.2">
      <c r="C91" s="28"/>
      <c r="D91" s="29"/>
      <c r="E91" s="30"/>
      <c r="F91" s="29"/>
      <c r="G91" s="29"/>
    </row>
    <row r="92" spans="3:7" ht="15.75" customHeight="1" x14ac:dyDescent="0.2">
      <c r="C92" s="28"/>
      <c r="D92" s="29"/>
      <c r="E92" s="30"/>
      <c r="F92" s="29"/>
      <c r="G92" s="29"/>
    </row>
    <row r="93" spans="3:7" ht="15.75" customHeight="1" x14ac:dyDescent="0.2">
      <c r="C93" s="28"/>
      <c r="D93" s="29"/>
      <c r="E93" s="30"/>
      <c r="F93" s="29"/>
      <c r="G93" s="29"/>
    </row>
    <row r="94" spans="3:7" ht="15.75" customHeight="1" x14ac:dyDescent="0.2">
      <c r="C94" s="28"/>
      <c r="D94" s="29"/>
      <c r="E94" s="30"/>
      <c r="F94" s="29"/>
      <c r="G94" s="29"/>
    </row>
    <row r="95" spans="3:7" ht="15.75" customHeight="1" x14ac:dyDescent="0.2">
      <c r="C95" s="28"/>
      <c r="D95" s="29"/>
      <c r="E95" s="30"/>
      <c r="F95" s="29"/>
      <c r="G95" s="29"/>
    </row>
    <row r="96" spans="3:7" ht="15.75" customHeight="1" x14ac:dyDescent="0.2">
      <c r="C96" s="28"/>
      <c r="D96" s="29"/>
      <c r="E96" s="30"/>
      <c r="F96" s="29"/>
      <c r="G96" s="29"/>
    </row>
    <row r="97" spans="3:7" ht="15.75" customHeight="1" x14ac:dyDescent="0.2">
      <c r="C97" s="28"/>
      <c r="D97" s="29"/>
      <c r="E97" s="30"/>
      <c r="F97" s="29"/>
      <c r="G97" s="29"/>
    </row>
    <row r="98" spans="3:7" ht="15.75" customHeight="1" x14ac:dyDescent="0.2">
      <c r="C98" s="28"/>
      <c r="D98" s="29"/>
      <c r="E98" s="30"/>
      <c r="F98" s="29"/>
      <c r="G98" s="29"/>
    </row>
    <row r="99" spans="3:7" ht="15.75" customHeight="1" x14ac:dyDescent="0.2">
      <c r="C99" s="28"/>
      <c r="D99" s="29"/>
      <c r="E99" s="30"/>
      <c r="F99" s="29"/>
      <c r="G99" s="29"/>
    </row>
    <row r="100" spans="3:7" ht="15.75" customHeight="1" x14ac:dyDescent="0.2">
      <c r="C100" s="28"/>
      <c r="D100" s="29"/>
      <c r="E100" s="30"/>
      <c r="F100" s="29"/>
      <c r="G100" s="29"/>
    </row>
    <row r="101" spans="3:7" ht="15.75" customHeight="1" x14ac:dyDescent="0.2">
      <c r="C101" s="28"/>
      <c r="D101" s="29"/>
      <c r="E101" s="30"/>
      <c r="F101" s="29"/>
      <c r="G101" s="29"/>
    </row>
    <row r="102" spans="3:7" ht="15.75" customHeight="1" x14ac:dyDescent="0.2">
      <c r="C102" s="28"/>
      <c r="D102" s="29"/>
      <c r="E102" s="30"/>
      <c r="F102" s="29"/>
      <c r="G102" s="29"/>
    </row>
    <row r="103" spans="3:7" ht="15.75" customHeight="1" x14ac:dyDescent="0.2">
      <c r="C103" s="28"/>
      <c r="D103" s="29"/>
      <c r="E103" s="30"/>
      <c r="F103" s="29"/>
      <c r="G103" s="29"/>
    </row>
    <row r="104" spans="3:7" ht="15.75" customHeight="1" x14ac:dyDescent="0.2">
      <c r="C104" s="28"/>
      <c r="D104" s="29"/>
      <c r="E104" s="30"/>
      <c r="F104" s="29"/>
      <c r="G104" s="29"/>
    </row>
    <row r="105" spans="3:7" ht="15.75" customHeight="1" x14ac:dyDescent="0.2">
      <c r="C105" s="28"/>
      <c r="D105" s="29"/>
      <c r="E105" s="30"/>
      <c r="F105" s="29"/>
      <c r="G105" s="29"/>
    </row>
    <row r="106" spans="3:7" ht="15.75" customHeight="1" x14ac:dyDescent="0.2">
      <c r="C106" s="28"/>
      <c r="D106" s="29"/>
      <c r="E106" s="30"/>
      <c r="F106" s="29"/>
      <c r="G106" s="29"/>
    </row>
    <row r="107" spans="3:7" ht="15.75" customHeight="1" x14ac:dyDescent="0.2">
      <c r="C107" s="28"/>
      <c r="D107" s="29"/>
      <c r="E107" s="30"/>
      <c r="F107" s="29"/>
      <c r="G107" s="29"/>
    </row>
    <row r="108" spans="3:7" ht="15.75" customHeight="1" x14ac:dyDescent="0.2">
      <c r="C108" s="28"/>
      <c r="D108" s="29"/>
      <c r="E108" s="30"/>
      <c r="F108" s="29"/>
      <c r="G108" s="29"/>
    </row>
    <row r="109" spans="3:7" ht="15.75" customHeight="1" x14ac:dyDescent="0.2">
      <c r="C109" s="28"/>
      <c r="D109" s="29"/>
      <c r="E109" s="30"/>
      <c r="F109" s="29"/>
      <c r="G109" s="29"/>
    </row>
    <row r="110" spans="3:7" ht="15.75" customHeight="1" x14ac:dyDescent="0.2">
      <c r="C110" s="28"/>
      <c r="D110" s="29"/>
      <c r="E110" s="30"/>
      <c r="F110" s="29"/>
      <c r="G110" s="29"/>
    </row>
    <row r="111" spans="3:7" ht="15.75" customHeight="1" x14ac:dyDescent="0.2">
      <c r="C111" s="28"/>
      <c r="D111" s="29"/>
      <c r="E111" s="30"/>
      <c r="F111" s="29"/>
      <c r="G111" s="29"/>
    </row>
    <row r="112" spans="3:7" ht="15.75" customHeight="1" x14ac:dyDescent="0.2">
      <c r="C112" s="28"/>
      <c r="D112" s="29"/>
      <c r="E112" s="30"/>
      <c r="F112" s="29"/>
      <c r="G112" s="29"/>
    </row>
    <row r="113" spans="3:7" ht="15.75" customHeight="1" x14ac:dyDescent="0.2">
      <c r="C113" s="28"/>
      <c r="D113" s="29"/>
      <c r="E113" s="30"/>
      <c r="F113" s="29"/>
      <c r="G113" s="29"/>
    </row>
    <row r="114" spans="3:7" ht="15.75" customHeight="1" x14ac:dyDescent="0.2">
      <c r="C114" s="28"/>
      <c r="D114" s="29"/>
      <c r="E114" s="30"/>
      <c r="F114" s="29"/>
      <c r="G114" s="29"/>
    </row>
    <row r="115" spans="3:7" ht="15.75" customHeight="1" x14ac:dyDescent="0.2">
      <c r="C115" s="28"/>
      <c r="D115" s="29"/>
      <c r="E115" s="30"/>
      <c r="F115" s="29"/>
      <c r="G115" s="29"/>
    </row>
    <row r="116" spans="3:7" ht="15.75" customHeight="1" x14ac:dyDescent="0.2">
      <c r="C116" s="28"/>
      <c r="D116" s="29"/>
      <c r="E116" s="30"/>
      <c r="F116" s="29"/>
      <c r="G116" s="29"/>
    </row>
    <row r="117" spans="3:7" ht="15.75" customHeight="1" x14ac:dyDescent="0.2">
      <c r="C117" s="28"/>
      <c r="D117" s="29"/>
      <c r="E117" s="30"/>
      <c r="F117" s="29"/>
      <c r="G117" s="29"/>
    </row>
    <row r="118" spans="3:7" ht="15.75" customHeight="1" x14ac:dyDescent="0.2">
      <c r="C118" s="28"/>
      <c r="D118" s="29"/>
      <c r="E118" s="30"/>
      <c r="F118" s="29"/>
      <c r="G118" s="29"/>
    </row>
    <row r="119" spans="3:7" ht="15.75" customHeight="1" x14ac:dyDescent="0.2">
      <c r="C119" s="28"/>
      <c r="D119" s="29"/>
      <c r="E119" s="30"/>
      <c r="F119" s="29"/>
      <c r="G119" s="29"/>
    </row>
    <row r="120" spans="3:7" ht="15.75" customHeight="1" x14ac:dyDescent="0.2">
      <c r="C120" s="28"/>
      <c r="D120" s="29"/>
      <c r="E120" s="30"/>
      <c r="F120" s="29"/>
      <c r="G120" s="29"/>
    </row>
    <row r="121" spans="3:7" ht="15.75" customHeight="1" x14ac:dyDescent="0.2">
      <c r="C121" s="28"/>
      <c r="D121" s="29"/>
      <c r="E121" s="30"/>
      <c r="F121" s="29"/>
      <c r="G121" s="29"/>
    </row>
    <row r="122" spans="3:7" ht="15.75" customHeight="1" x14ac:dyDescent="0.2">
      <c r="C122" s="28"/>
      <c r="D122" s="29"/>
      <c r="E122" s="30"/>
      <c r="F122" s="29"/>
      <c r="G122" s="29"/>
    </row>
    <row r="123" spans="3:7" ht="15.75" customHeight="1" x14ac:dyDescent="0.2">
      <c r="C123" s="28"/>
      <c r="D123" s="29"/>
      <c r="E123" s="30"/>
      <c r="F123" s="29"/>
      <c r="G123" s="29"/>
    </row>
    <row r="124" spans="3:7" ht="15.75" customHeight="1" x14ac:dyDescent="0.2">
      <c r="C124" s="28"/>
      <c r="D124" s="29"/>
      <c r="E124" s="30"/>
      <c r="F124" s="29"/>
      <c r="G124" s="29"/>
    </row>
    <row r="125" spans="3:7" ht="15.75" customHeight="1" x14ac:dyDescent="0.2">
      <c r="C125" s="28"/>
      <c r="D125" s="29"/>
      <c r="E125" s="30"/>
      <c r="F125" s="29"/>
      <c r="G125" s="29"/>
    </row>
    <row r="126" spans="3:7" ht="15.75" customHeight="1" x14ac:dyDescent="0.2">
      <c r="C126" s="28"/>
      <c r="D126" s="29"/>
      <c r="E126" s="30"/>
      <c r="F126" s="29"/>
      <c r="G126" s="29"/>
    </row>
    <row r="127" spans="3:7" ht="15.75" customHeight="1" x14ac:dyDescent="0.2">
      <c r="C127" s="28"/>
      <c r="D127" s="29"/>
      <c r="E127" s="30"/>
      <c r="F127" s="29"/>
      <c r="G127" s="29"/>
    </row>
    <row r="128" spans="3:7" ht="15.75" customHeight="1" x14ac:dyDescent="0.2">
      <c r="C128" s="28"/>
      <c r="D128" s="29"/>
      <c r="E128" s="30"/>
      <c r="F128" s="29"/>
      <c r="G128" s="29"/>
    </row>
    <row r="129" spans="3:7" ht="15.75" customHeight="1" x14ac:dyDescent="0.2">
      <c r="C129" s="28"/>
      <c r="D129" s="29"/>
      <c r="E129" s="30"/>
      <c r="F129" s="29"/>
      <c r="G129" s="29"/>
    </row>
    <row r="130" spans="3:7" ht="15.75" customHeight="1" x14ac:dyDescent="0.2">
      <c r="C130" s="28"/>
      <c r="D130" s="29"/>
      <c r="E130" s="30"/>
      <c r="F130" s="29"/>
      <c r="G130" s="29"/>
    </row>
    <row r="131" spans="3:7" ht="15.75" customHeight="1" x14ac:dyDescent="0.2">
      <c r="C131" s="28"/>
      <c r="D131" s="29"/>
      <c r="E131" s="30"/>
      <c r="F131" s="29"/>
      <c r="G131" s="29"/>
    </row>
    <row r="132" spans="3:7" ht="15.75" customHeight="1" x14ac:dyDescent="0.2">
      <c r="C132" s="28"/>
      <c r="D132" s="29"/>
      <c r="E132" s="30"/>
      <c r="F132" s="29"/>
      <c r="G132" s="29"/>
    </row>
    <row r="133" spans="3:7" ht="15.75" customHeight="1" x14ac:dyDescent="0.2">
      <c r="C133" s="28"/>
      <c r="D133" s="29"/>
      <c r="E133" s="30"/>
      <c r="F133" s="29"/>
      <c r="G133" s="29"/>
    </row>
    <row r="134" spans="3:7" ht="15.75" customHeight="1" x14ac:dyDescent="0.2">
      <c r="C134" s="28"/>
      <c r="D134" s="29"/>
      <c r="E134" s="30"/>
      <c r="F134" s="29"/>
      <c r="G134" s="29"/>
    </row>
    <row r="135" spans="3:7" ht="15.75" customHeight="1" x14ac:dyDescent="0.2">
      <c r="C135" s="28"/>
      <c r="D135" s="29"/>
      <c r="E135" s="30"/>
      <c r="F135" s="29"/>
      <c r="G135" s="29"/>
    </row>
    <row r="136" spans="3:7" ht="15.75" customHeight="1" x14ac:dyDescent="0.2">
      <c r="C136" s="28"/>
      <c r="D136" s="29"/>
      <c r="E136" s="30"/>
      <c r="F136" s="29"/>
      <c r="G136" s="29"/>
    </row>
    <row r="137" spans="3:7" ht="15.75" customHeight="1" x14ac:dyDescent="0.2">
      <c r="C137" s="28"/>
      <c r="D137" s="29"/>
      <c r="E137" s="30"/>
      <c r="F137" s="29"/>
      <c r="G137" s="29"/>
    </row>
    <row r="138" spans="3:7" ht="15.75" customHeight="1" x14ac:dyDescent="0.2">
      <c r="C138" s="28"/>
      <c r="D138" s="29"/>
      <c r="E138" s="30"/>
      <c r="F138" s="29"/>
      <c r="G138" s="29"/>
    </row>
    <row r="139" spans="3:7" ht="15.75" customHeight="1" x14ac:dyDescent="0.2">
      <c r="C139" s="28"/>
      <c r="D139" s="29"/>
      <c r="E139" s="30"/>
      <c r="F139" s="29"/>
      <c r="G139" s="29"/>
    </row>
    <row r="140" spans="3:7" ht="15.75" customHeight="1" x14ac:dyDescent="0.2">
      <c r="C140" s="28"/>
      <c r="D140" s="29"/>
      <c r="E140" s="30"/>
      <c r="F140" s="29"/>
      <c r="G140" s="29"/>
    </row>
    <row r="141" spans="3:7" ht="15.75" customHeight="1" x14ac:dyDescent="0.2">
      <c r="C141" s="28"/>
      <c r="D141" s="29"/>
      <c r="E141" s="30"/>
      <c r="F141" s="29"/>
      <c r="G141" s="29"/>
    </row>
    <row r="142" spans="3:7" ht="15.75" customHeight="1" x14ac:dyDescent="0.2">
      <c r="C142" s="28"/>
      <c r="D142" s="29"/>
      <c r="E142" s="30"/>
      <c r="F142" s="29"/>
      <c r="G142" s="29"/>
    </row>
    <row r="143" spans="3:7" ht="15.75" customHeight="1" x14ac:dyDescent="0.2">
      <c r="C143" s="28"/>
      <c r="D143" s="29"/>
      <c r="E143" s="30"/>
      <c r="F143" s="29"/>
      <c r="G143" s="29"/>
    </row>
    <row r="144" spans="3:7" ht="15.75" customHeight="1" x14ac:dyDescent="0.2">
      <c r="C144" s="28"/>
      <c r="D144" s="29"/>
      <c r="E144" s="30"/>
      <c r="F144" s="29"/>
      <c r="G144" s="29"/>
    </row>
    <row r="145" spans="3:7" ht="15.75" customHeight="1" x14ac:dyDescent="0.2">
      <c r="C145" s="28"/>
      <c r="D145" s="29"/>
      <c r="E145" s="30"/>
      <c r="F145" s="29"/>
      <c r="G145" s="29"/>
    </row>
    <row r="146" spans="3:7" ht="15.75" customHeight="1" x14ac:dyDescent="0.2">
      <c r="C146" s="28"/>
      <c r="D146" s="29"/>
      <c r="E146" s="30"/>
      <c r="F146" s="29"/>
      <c r="G146" s="29"/>
    </row>
    <row r="147" spans="3:7" ht="15.75" customHeight="1" x14ac:dyDescent="0.2">
      <c r="C147" s="28"/>
      <c r="D147" s="29"/>
      <c r="E147" s="30"/>
      <c r="F147" s="29"/>
      <c r="G147" s="29"/>
    </row>
    <row r="148" spans="3:7" ht="15.75" customHeight="1" x14ac:dyDescent="0.2">
      <c r="C148" s="28"/>
      <c r="D148" s="29"/>
      <c r="E148" s="30"/>
      <c r="F148" s="29"/>
      <c r="G148" s="29"/>
    </row>
    <row r="149" spans="3:7" ht="15.75" customHeight="1" x14ac:dyDescent="0.2">
      <c r="C149" s="28"/>
      <c r="D149" s="29"/>
      <c r="E149" s="30"/>
      <c r="F149" s="29"/>
      <c r="G149" s="29"/>
    </row>
    <row r="150" spans="3:7" ht="15.75" customHeight="1" x14ac:dyDescent="0.2">
      <c r="C150" s="28"/>
      <c r="D150" s="29"/>
      <c r="E150" s="30"/>
      <c r="F150" s="29"/>
      <c r="G150" s="29"/>
    </row>
    <row r="151" spans="3:7" ht="15.75" customHeight="1" x14ac:dyDescent="0.2">
      <c r="C151" s="28"/>
      <c r="D151" s="29"/>
      <c r="E151" s="30"/>
      <c r="F151" s="29"/>
      <c r="G151" s="29"/>
    </row>
    <row r="152" spans="3:7" ht="15.75" customHeight="1" x14ac:dyDescent="0.2">
      <c r="C152" s="28"/>
      <c r="D152" s="29"/>
      <c r="E152" s="30"/>
      <c r="F152" s="29"/>
      <c r="G152" s="29"/>
    </row>
    <row r="153" spans="3:7" ht="15.75" customHeight="1" x14ac:dyDescent="0.2">
      <c r="C153" s="28"/>
      <c r="D153" s="29"/>
      <c r="E153" s="30"/>
      <c r="F153" s="29"/>
      <c r="G153" s="29"/>
    </row>
    <row r="154" spans="3:7" ht="15.75" customHeight="1" x14ac:dyDescent="0.2">
      <c r="C154" s="28"/>
      <c r="D154" s="29"/>
      <c r="E154" s="30"/>
      <c r="F154" s="29"/>
      <c r="G154" s="29"/>
    </row>
    <row r="155" spans="3:7" ht="15.75" customHeight="1" x14ac:dyDescent="0.2">
      <c r="C155" s="28"/>
      <c r="D155" s="29"/>
      <c r="E155" s="30"/>
      <c r="F155" s="29"/>
      <c r="G155" s="29"/>
    </row>
    <row r="156" spans="3:7" ht="15.75" customHeight="1" x14ac:dyDescent="0.2">
      <c r="C156" s="28"/>
      <c r="D156" s="29"/>
      <c r="E156" s="30"/>
      <c r="F156" s="29"/>
      <c r="G156" s="29"/>
    </row>
    <row r="157" spans="3:7" ht="15.75" customHeight="1" x14ac:dyDescent="0.2">
      <c r="C157" s="28"/>
      <c r="D157" s="29"/>
      <c r="E157" s="30"/>
      <c r="F157" s="29"/>
      <c r="G157" s="29"/>
    </row>
    <row r="158" spans="3:7" ht="15.75" customHeight="1" x14ac:dyDescent="0.2">
      <c r="C158" s="28"/>
      <c r="D158" s="29"/>
      <c r="E158" s="30"/>
      <c r="F158" s="29"/>
      <c r="G158" s="29"/>
    </row>
    <row r="159" spans="3:7" ht="15.75" customHeight="1" x14ac:dyDescent="0.2">
      <c r="C159" s="28"/>
      <c r="D159" s="29"/>
      <c r="E159" s="30"/>
      <c r="F159" s="29"/>
      <c r="G159" s="29"/>
    </row>
    <row r="160" spans="3:7" ht="15.75" customHeight="1" x14ac:dyDescent="0.2">
      <c r="C160" s="28"/>
      <c r="D160" s="29"/>
      <c r="E160" s="30"/>
      <c r="F160" s="29"/>
      <c r="G160" s="29"/>
    </row>
    <row r="161" spans="3:7" ht="15.75" customHeight="1" x14ac:dyDescent="0.2">
      <c r="C161" s="28"/>
      <c r="D161" s="29"/>
      <c r="E161" s="30"/>
      <c r="F161" s="29"/>
      <c r="G161" s="29"/>
    </row>
    <row r="162" spans="3:7" ht="15.75" customHeight="1" x14ac:dyDescent="0.2">
      <c r="C162" s="28"/>
      <c r="D162" s="29"/>
      <c r="E162" s="30"/>
      <c r="F162" s="29"/>
      <c r="G162" s="29"/>
    </row>
    <row r="163" spans="3:7" ht="15.75" customHeight="1" x14ac:dyDescent="0.2">
      <c r="C163" s="28"/>
      <c r="D163" s="29"/>
      <c r="E163" s="30"/>
      <c r="F163" s="29"/>
      <c r="G163" s="29"/>
    </row>
    <row r="164" spans="3:7" ht="15.75" customHeight="1" x14ac:dyDescent="0.2">
      <c r="C164" s="28"/>
      <c r="D164" s="29"/>
      <c r="E164" s="30"/>
      <c r="F164" s="29"/>
      <c r="G164" s="29"/>
    </row>
    <row r="165" spans="3:7" ht="15.75" customHeight="1" x14ac:dyDescent="0.2">
      <c r="C165" s="28"/>
      <c r="D165" s="29"/>
      <c r="E165" s="30"/>
      <c r="F165" s="29"/>
      <c r="G165" s="29"/>
    </row>
    <row r="166" spans="3:7" ht="15.75" customHeight="1" x14ac:dyDescent="0.2">
      <c r="C166" s="28"/>
      <c r="D166" s="29"/>
      <c r="E166" s="30"/>
      <c r="F166" s="29"/>
      <c r="G166" s="29"/>
    </row>
    <row r="167" spans="3:7" ht="15.75" customHeight="1" x14ac:dyDescent="0.2">
      <c r="C167" s="28"/>
      <c r="D167" s="29"/>
      <c r="E167" s="30"/>
      <c r="F167" s="29"/>
      <c r="G167" s="29"/>
    </row>
    <row r="168" spans="3:7" ht="15.75" customHeight="1" x14ac:dyDescent="0.2">
      <c r="C168" s="28"/>
      <c r="D168" s="29"/>
      <c r="E168" s="30"/>
      <c r="F168" s="29"/>
      <c r="G168" s="29"/>
    </row>
    <row r="169" spans="3:7" ht="15.75" customHeight="1" x14ac:dyDescent="0.2">
      <c r="C169" s="28"/>
      <c r="D169" s="29"/>
      <c r="E169" s="30"/>
      <c r="F169" s="29"/>
      <c r="G169" s="29"/>
    </row>
    <row r="170" spans="3:7" ht="15.75" customHeight="1" x14ac:dyDescent="0.2">
      <c r="C170" s="28"/>
      <c r="D170" s="29"/>
      <c r="E170" s="30"/>
      <c r="F170" s="29"/>
      <c r="G170" s="29"/>
    </row>
    <row r="171" spans="3:7" ht="15.75" customHeight="1" x14ac:dyDescent="0.2">
      <c r="C171" s="28"/>
      <c r="D171" s="29"/>
      <c r="E171" s="30"/>
      <c r="F171" s="29"/>
      <c r="G171" s="29"/>
    </row>
    <row r="172" spans="3:7" ht="15.75" customHeight="1" x14ac:dyDescent="0.2">
      <c r="C172" s="28"/>
      <c r="D172" s="29"/>
      <c r="E172" s="30"/>
      <c r="F172" s="29"/>
      <c r="G172" s="29"/>
    </row>
    <row r="173" spans="3:7" ht="15.75" customHeight="1" x14ac:dyDescent="0.2">
      <c r="C173" s="28"/>
      <c r="D173" s="29"/>
      <c r="E173" s="30"/>
      <c r="F173" s="29"/>
      <c r="G173" s="29"/>
    </row>
    <row r="174" spans="3:7" ht="15.75" customHeight="1" x14ac:dyDescent="0.2">
      <c r="C174" s="28"/>
      <c r="D174" s="29"/>
      <c r="E174" s="30"/>
      <c r="F174" s="29"/>
      <c r="G174" s="29"/>
    </row>
    <row r="175" spans="3:7" ht="15.75" customHeight="1" x14ac:dyDescent="0.2">
      <c r="C175" s="28"/>
      <c r="D175" s="29"/>
      <c r="E175" s="30"/>
      <c r="F175" s="29"/>
      <c r="G175" s="29"/>
    </row>
    <row r="176" spans="3:7" ht="15.75" customHeight="1" x14ac:dyDescent="0.2">
      <c r="C176" s="28"/>
      <c r="D176" s="29"/>
      <c r="E176" s="30"/>
      <c r="F176" s="29"/>
      <c r="G176" s="29"/>
    </row>
    <row r="177" spans="3:7" ht="15.75" customHeight="1" x14ac:dyDescent="0.2">
      <c r="C177" s="28"/>
      <c r="D177" s="29"/>
      <c r="E177" s="30"/>
      <c r="F177" s="29"/>
      <c r="G177" s="29"/>
    </row>
    <row r="178" spans="3:7" ht="15.75" customHeight="1" x14ac:dyDescent="0.2">
      <c r="C178" s="28"/>
      <c r="D178" s="29"/>
      <c r="E178" s="30"/>
      <c r="F178" s="29"/>
      <c r="G178" s="29"/>
    </row>
    <row r="179" spans="3:7" ht="15.75" customHeight="1" x14ac:dyDescent="0.2">
      <c r="C179" s="28"/>
      <c r="D179" s="29"/>
      <c r="E179" s="30"/>
      <c r="F179" s="29"/>
      <c r="G179" s="29"/>
    </row>
    <row r="180" spans="3:7" ht="15.75" customHeight="1" x14ac:dyDescent="0.2">
      <c r="C180" s="28"/>
      <c r="D180" s="29"/>
      <c r="E180" s="30"/>
      <c r="F180" s="29"/>
      <c r="G180" s="29"/>
    </row>
    <row r="181" spans="3:7" ht="15.75" customHeight="1" x14ac:dyDescent="0.2">
      <c r="C181" s="28"/>
      <c r="D181" s="29"/>
      <c r="E181" s="30"/>
      <c r="F181" s="29"/>
      <c r="G181" s="29"/>
    </row>
    <row r="182" spans="3:7" ht="15.75" customHeight="1" x14ac:dyDescent="0.2">
      <c r="C182" s="28"/>
      <c r="D182" s="29"/>
      <c r="E182" s="30"/>
      <c r="F182" s="29"/>
      <c r="G182" s="29"/>
    </row>
    <row r="183" spans="3:7" ht="15.75" customHeight="1" x14ac:dyDescent="0.2">
      <c r="C183" s="28"/>
      <c r="D183" s="29"/>
      <c r="E183" s="30"/>
      <c r="F183" s="29"/>
      <c r="G183" s="29"/>
    </row>
    <row r="184" spans="3:7" ht="15.75" customHeight="1" x14ac:dyDescent="0.2">
      <c r="C184" s="28"/>
      <c r="D184" s="29"/>
      <c r="E184" s="30"/>
      <c r="F184" s="29"/>
      <c r="G184" s="29"/>
    </row>
    <row r="185" spans="3:7" ht="15.75" customHeight="1" x14ac:dyDescent="0.2">
      <c r="C185" s="28"/>
      <c r="D185" s="29"/>
      <c r="E185" s="30"/>
      <c r="F185" s="29"/>
      <c r="G185" s="29"/>
    </row>
    <row r="186" spans="3:7" ht="15.75" customHeight="1" x14ac:dyDescent="0.2">
      <c r="C186" s="28"/>
      <c r="D186" s="29"/>
      <c r="E186" s="30"/>
      <c r="F186" s="29"/>
      <c r="G186" s="29"/>
    </row>
    <row r="187" spans="3:7" ht="15.75" customHeight="1" x14ac:dyDescent="0.2">
      <c r="C187" s="28"/>
      <c r="D187" s="29"/>
      <c r="E187" s="30"/>
      <c r="F187" s="29"/>
      <c r="G187" s="29"/>
    </row>
    <row r="188" spans="3:7" ht="15.75" customHeight="1" x14ac:dyDescent="0.2">
      <c r="C188" s="28"/>
      <c r="D188" s="29"/>
      <c r="E188" s="30"/>
      <c r="F188" s="29"/>
      <c r="G188" s="29"/>
    </row>
    <row r="189" spans="3:7" ht="15.75" customHeight="1" x14ac:dyDescent="0.2">
      <c r="C189" s="28"/>
      <c r="D189" s="29"/>
      <c r="E189" s="30"/>
      <c r="F189" s="29"/>
      <c r="G189" s="29"/>
    </row>
    <row r="190" spans="3:7" ht="15.75" customHeight="1" x14ac:dyDescent="0.2">
      <c r="C190" s="28"/>
      <c r="D190" s="29"/>
      <c r="E190" s="30"/>
      <c r="F190" s="29"/>
      <c r="G190" s="29"/>
    </row>
    <row r="191" spans="3:7" ht="15.75" customHeight="1" x14ac:dyDescent="0.2">
      <c r="C191" s="28"/>
      <c r="D191" s="29"/>
      <c r="E191" s="30"/>
      <c r="F191" s="29"/>
      <c r="G191" s="29"/>
    </row>
    <row r="192" spans="3:7" ht="15.75" customHeight="1" x14ac:dyDescent="0.2">
      <c r="C192" s="28"/>
      <c r="D192" s="29"/>
      <c r="E192" s="30"/>
      <c r="F192" s="29"/>
      <c r="G192" s="29"/>
    </row>
    <row r="193" spans="3:7" ht="15.75" customHeight="1" x14ac:dyDescent="0.2">
      <c r="C193" s="28"/>
      <c r="D193" s="29"/>
      <c r="E193" s="30"/>
      <c r="F193" s="29"/>
      <c r="G193" s="29"/>
    </row>
    <row r="194" spans="3:7" ht="15.75" customHeight="1" x14ac:dyDescent="0.2">
      <c r="C194" s="28"/>
      <c r="D194" s="29"/>
      <c r="E194" s="30"/>
      <c r="F194" s="29"/>
      <c r="G194" s="29"/>
    </row>
    <row r="195" spans="3:7" ht="15.75" customHeight="1" x14ac:dyDescent="0.2">
      <c r="C195" s="28"/>
      <c r="D195" s="29"/>
      <c r="E195" s="30"/>
      <c r="F195" s="29"/>
      <c r="G195" s="29"/>
    </row>
    <row r="196" spans="3:7" ht="15.75" customHeight="1" x14ac:dyDescent="0.2">
      <c r="C196" s="28"/>
      <c r="D196" s="29"/>
      <c r="E196" s="30"/>
      <c r="F196" s="29"/>
      <c r="G196" s="29"/>
    </row>
    <row r="197" spans="3:7" ht="15.75" customHeight="1" x14ac:dyDescent="0.2">
      <c r="C197" s="28"/>
      <c r="D197" s="29"/>
      <c r="E197" s="30"/>
      <c r="F197" s="29"/>
      <c r="G197" s="29"/>
    </row>
    <row r="198" spans="3:7" ht="15.75" customHeight="1" x14ac:dyDescent="0.2">
      <c r="C198" s="28"/>
      <c r="D198" s="29"/>
      <c r="E198" s="30"/>
      <c r="F198" s="29"/>
      <c r="G198" s="29"/>
    </row>
    <row r="199" spans="3:7" ht="15.75" customHeight="1" x14ac:dyDescent="0.2">
      <c r="C199" s="28"/>
      <c r="D199" s="29"/>
      <c r="E199" s="30"/>
      <c r="F199" s="29"/>
      <c r="G199" s="29"/>
    </row>
    <row r="200" spans="3:7" ht="15.75" customHeight="1" x14ac:dyDescent="0.2">
      <c r="C200" s="28"/>
      <c r="D200" s="29"/>
      <c r="E200" s="30"/>
      <c r="F200" s="29"/>
      <c r="G200" s="29"/>
    </row>
    <row r="201" spans="3:7" ht="15.75" customHeight="1" x14ac:dyDescent="0.2">
      <c r="C201" s="28"/>
      <c r="D201" s="29"/>
      <c r="E201" s="30"/>
      <c r="F201" s="29"/>
      <c r="G201" s="29"/>
    </row>
    <row r="202" spans="3:7" ht="15.75" customHeight="1" x14ac:dyDescent="0.2">
      <c r="C202" s="28"/>
      <c r="D202" s="29"/>
      <c r="E202" s="30"/>
      <c r="F202" s="29"/>
      <c r="G202" s="29"/>
    </row>
    <row r="203" spans="3:7" ht="15.75" customHeight="1" x14ac:dyDescent="0.2">
      <c r="C203" s="28"/>
      <c r="D203" s="29"/>
      <c r="E203" s="30"/>
      <c r="F203" s="29"/>
      <c r="G203" s="29"/>
    </row>
    <row r="204" spans="3:7" ht="15.75" customHeight="1" x14ac:dyDescent="0.2">
      <c r="C204" s="28"/>
      <c r="D204" s="29"/>
      <c r="E204" s="30"/>
      <c r="F204" s="29"/>
      <c r="G204" s="29"/>
    </row>
    <row r="205" spans="3:7" ht="15.75" customHeight="1" x14ac:dyDescent="0.2">
      <c r="C205" s="28"/>
      <c r="D205" s="29"/>
      <c r="E205" s="30"/>
      <c r="F205" s="29"/>
      <c r="G205" s="29"/>
    </row>
    <row r="206" spans="3:7" ht="15.75" customHeight="1" x14ac:dyDescent="0.2">
      <c r="C206" s="28"/>
      <c r="D206" s="29"/>
      <c r="E206" s="30"/>
      <c r="F206" s="29"/>
      <c r="G206" s="29"/>
    </row>
    <row r="207" spans="3:7" ht="15.75" customHeight="1" x14ac:dyDescent="0.2">
      <c r="C207" s="28"/>
      <c r="D207" s="29"/>
      <c r="E207" s="30"/>
      <c r="F207" s="29"/>
      <c r="G207" s="29"/>
    </row>
    <row r="208" spans="3:7" ht="15.75" customHeight="1" x14ac:dyDescent="0.2">
      <c r="C208" s="28"/>
      <c r="D208" s="29"/>
      <c r="E208" s="30"/>
      <c r="F208" s="29"/>
      <c r="G208" s="29"/>
    </row>
    <row r="209" spans="3:7" ht="15.75" customHeight="1" x14ac:dyDescent="0.2">
      <c r="C209" s="28"/>
      <c r="D209" s="29"/>
      <c r="E209" s="30"/>
      <c r="F209" s="29"/>
      <c r="G209" s="29"/>
    </row>
    <row r="210" spans="3:7" ht="15.75" customHeight="1" x14ac:dyDescent="0.2">
      <c r="C210" s="28"/>
      <c r="D210" s="29"/>
      <c r="E210" s="30"/>
      <c r="F210" s="29"/>
      <c r="G210" s="29"/>
    </row>
    <row r="211" spans="3:7" ht="15.75" customHeight="1" x14ac:dyDescent="0.2">
      <c r="C211" s="28"/>
      <c r="D211" s="29"/>
      <c r="E211" s="30"/>
      <c r="F211" s="29"/>
      <c r="G211" s="29"/>
    </row>
    <row r="212" spans="3:7" ht="15.75" customHeight="1" x14ac:dyDescent="0.2">
      <c r="C212" s="28"/>
      <c r="D212" s="29"/>
      <c r="E212" s="30"/>
      <c r="F212" s="29"/>
      <c r="G212" s="29"/>
    </row>
    <row r="213" spans="3:7" ht="15.75" customHeight="1" x14ac:dyDescent="0.2">
      <c r="C213" s="28"/>
      <c r="D213" s="29"/>
      <c r="E213" s="30"/>
      <c r="F213" s="29"/>
      <c r="G213" s="29"/>
    </row>
    <row r="214" spans="3:7" ht="15.75" customHeight="1" x14ac:dyDescent="0.2">
      <c r="C214" s="28"/>
      <c r="D214" s="29"/>
      <c r="E214" s="30"/>
      <c r="F214" s="29"/>
      <c r="G214" s="29"/>
    </row>
    <row r="215" spans="3:7" ht="15.75" customHeight="1" x14ac:dyDescent="0.2">
      <c r="C215" s="28"/>
      <c r="D215" s="29"/>
      <c r="E215" s="30"/>
      <c r="F215" s="29"/>
      <c r="G215" s="29"/>
    </row>
    <row r="216" spans="3:7" ht="15.75" customHeight="1" x14ac:dyDescent="0.2">
      <c r="C216" s="28"/>
      <c r="D216" s="29"/>
      <c r="E216" s="30"/>
      <c r="F216" s="29"/>
      <c r="G216" s="29"/>
    </row>
    <row r="217" spans="3:7" ht="15.75" customHeight="1" x14ac:dyDescent="0.2">
      <c r="C217" s="28"/>
      <c r="D217" s="29"/>
      <c r="E217" s="30"/>
      <c r="F217" s="29"/>
      <c r="G217" s="29"/>
    </row>
    <row r="218" spans="3:7" ht="15.75" customHeight="1" x14ac:dyDescent="0.2">
      <c r="C218" s="28"/>
      <c r="D218" s="29"/>
      <c r="E218" s="30"/>
      <c r="F218" s="29"/>
      <c r="G218" s="29"/>
    </row>
    <row r="219" spans="3:7" ht="15.75" customHeight="1" x14ac:dyDescent="0.2">
      <c r="C219" s="28"/>
      <c r="D219" s="29"/>
      <c r="E219" s="30"/>
      <c r="F219" s="29"/>
      <c r="G219" s="29"/>
    </row>
    <row r="220" spans="3:7" ht="15.75" customHeight="1" x14ac:dyDescent="0.2">
      <c r="C220" s="28"/>
      <c r="D220" s="29"/>
      <c r="E220" s="30"/>
      <c r="F220" s="29"/>
      <c r="G220" s="29"/>
    </row>
    <row r="221" spans="3:7" ht="15.75" customHeight="1" x14ac:dyDescent="0.2">
      <c r="C221" s="28"/>
      <c r="D221" s="29"/>
      <c r="E221" s="30"/>
      <c r="F221" s="29"/>
      <c r="G221" s="29"/>
    </row>
    <row r="222" spans="3:7" ht="15.75" customHeight="1" x14ac:dyDescent="0.2">
      <c r="C222" s="28"/>
      <c r="D222" s="29"/>
      <c r="E222" s="30"/>
      <c r="F222" s="29"/>
      <c r="G222" s="29"/>
    </row>
    <row r="223" spans="3:7" ht="15.75" customHeight="1" x14ac:dyDescent="0.2">
      <c r="C223" s="28"/>
      <c r="D223" s="29"/>
      <c r="E223" s="30"/>
      <c r="F223" s="29"/>
      <c r="G223" s="29"/>
    </row>
    <row r="224" spans="3:7" ht="15.75" customHeight="1" x14ac:dyDescent="0.2">
      <c r="C224" s="28"/>
      <c r="D224" s="29"/>
      <c r="E224" s="30"/>
      <c r="F224" s="29"/>
      <c r="G224" s="29"/>
    </row>
    <row r="225" spans="3:7" ht="15.75" customHeight="1" x14ac:dyDescent="0.2">
      <c r="C225" s="28"/>
      <c r="D225" s="29"/>
      <c r="E225" s="30"/>
      <c r="F225" s="29"/>
      <c r="G225" s="29"/>
    </row>
    <row r="226" spans="3:7" ht="15.75" customHeight="1" x14ac:dyDescent="0.2">
      <c r="C226" s="28"/>
      <c r="D226" s="29"/>
      <c r="E226" s="30"/>
      <c r="F226" s="29"/>
      <c r="G226" s="29"/>
    </row>
    <row r="227" spans="3:7" ht="15.75" customHeight="1" x14ac:dyDescent="0.2">
      <c r="C227" s="28"/>
      <c r="D227" s="29"/>
      <c r="E227" s="30"/>
      <c r="F227" s="29"/>
      <c r="G227" s="29"/>
    </row>
    <row r="228" spans="3:7" ht="15.75" customHeight="1" x14ac:dyDescent="0.2">
      <c r="C228" s="28"/>
      <c r="D228" s="29"/>
      <c r="E228" s="30"/>
      <c r="F228" s="29"/>
      <c r="G228" s="29"/>
    </row>
    <row r="229" spans="3:7" ht="15.75" customHeight="1" x14ac:dyDescent="0.2">
      <c r="C229" s="28"/>
      <c r="D229" s="29"/>
      <c r="E229" s="30"/>
      <c r="F229" s="29"/>
      <c r="G229" s="29"/>
    </row>
    <row r="230" spans="3:7" ht="15.75" customHeight="1" x14ac:dyDescent="0.2">
      <c r="C230" s="28"/>
      <c r="D230" s="29"/>
      <c r="E230" s="30"/>
      <c r="F230" s="29"/>
      <c r="G230" s="29"/>
    </row>
    <row r="231" spans="3:7" ht="15.75" customHeight="1" x14ac:dyDescent="0.2">
      <c r="C231" s="28"/>
      <c r="D231" s="29"/>
      <c r="E231" s="30"/>
      <c r="F231" s="29"/>
      <c r="G231" s="29"/>
    </row>
    <row r="232" spans="3:7" ht="15.75" customHeight="1" x14ac:dyDescent="0.2">
      <c r="C232" s="28"/>
      <c r="D232" s="29"/>
      <c r="E232" s="30"/>
      <c r="F232" s="29"/>
      <c r="G232" s="29"/>
    </row>
    <row r="233" spans="3:7" ht="15.75" customHeight="1" x14ac:dyDescent="0.2">
      <c r="C233" s="28"/>
      <c r="D233" s="29"/>
      <c r="E233" s="30"/>
      <c r="F233" s="29"/>
      <c r="G233" s="29"/>
    </row>
    <row r="234" spans="3:7" ht="15.75" customHeight="1" x14ac:dyDescent="0.2">
      <c r="C234" s="28"/>
      <c r="D234" s="29"/>
      <c r="E234" s="30"/>
      <c r="F234" s="29"/>
      <c r="G234" s="29"/>
    </row>
    <row r="235" spans="3:7" ht="15.75" customHeight="1" x14ac:dyDescent="0.2">
      <c r="C235" s="28"/>
      <c r="D235" s="29"/>
      <c r="E235" s="30"/>
      <c r="F235" s="29"/>
      <c r="G235" s="29"/>
    </row>
    <row r="236" spans="3:7" ht="15.75" customHeight="1" x14ac:dyDescent="0.2">
      <c r="C236" s="28"/>
      <c r="D236" s="29"/>
      <c r="E236" s="30"/>
      <c r="F236" s="29"/>
      <c r="G236" s="29"/>
    </row>
    <row r="237" spans="3:7" ht="15.75" customHeight="1" x14ac:dyDescent="0.2">
      <c r="C237" s="28"/>
      <c r="D237" s="29"/>
      <c r="E237" s="30"/>
      <c r="F237" s="29"/>
      <c r="G237" s="29"/>
    </row>
    <row r="238" spans="3:7" ht="15.75" customHeight="1" x14ac:dyDescent="0.2">
      <c r="C238" s="28"/>
      <c r="D238" s="29"/>
      <c r="E238" s="30"/>
      <c r="F238" s="29"/>
      <c r="G238" s="29"/>
    </row>
    <row r="239" spans="3:7" ht="15.75" customHeight="1" x14ac:dyDescent="0.2">
      <c r="C239" s="28"/>
      <c r="D239" s="29"/>
      <c r="E239" s="30"/>
      <c r="F239" s="29"/>
      <c r="G239" s="29"/>
    </row>
    <row r="240" spans="3:7" ht="15.75" customHeight="1" x14ac:dyDescent="0.2">
      <c r="C240" s="28"/>
      <c r="D240" s="29"/>
      <c r="E240" s="30"/>
      <c r="F240" s="29"/>
      <c r="G240" s="29"/>
    </row>
    <row r="241" spans="3:7" ht="15.75" customHeight="1" x14ac:dyDescent="0.2">
      <c r="C241" s="28"/>
      <c r="D241" s="29"/>
      <c r="E241" s="30"/>
      <c r="F241" s="29"/>
      <c r="G241" s="29"/>
    </row>
    <row r="242" spans="3:7" ht="15.75" customHeight="1" x14ac:dyDescent="0.2">
      <c r="C242" s="28"/>
      <c r="D242" s="29"/>
      <c r="E242" s="30"/>
      <c r="F242" s="29"/>
      <c r="G242" s="29"/>
    </row>
    <row r="243" spans="3:7" ht="15.75" customHeight="1" x14ac:dyDescent="0.2">
      <c r="C243" s="28"/>
      <c r="D243" s="29"/>
      <c r="E243" s="30"/>
      <c r="F243" s="29"/>
      <c r="G243" s="29"/>
    </row>
    <row r="244" spans="3:7" ht="15.75" customHeight="1" x14ac:dyDescent="0.2">
      <c r="C244" s="28"/>
      <c r="D244" s="29"/>
      <c r="E244" s="30"/>
      <c r="F244" s="29"/>
      <c r="G244" s="29"/>
    </row>
    <row r="245" spans="3:7" ht="15.75" customHeight="1" x14ac:dyDescent="0.2">
      <c r="C245" s="28"/>
      <c r="D245" s="29"/>
      <c r="E245" s="30"/>
      <c r="F245" s="29"/>
      <c r="G245" s="29"/>
    </row>
    <row r="246" spans="3:7" ht="15.75" customHeight="1" x14ac:dyDescent="0.2">
      <c r="C246" s="28"/>
      <c r="D246" s="29"/>
      <c r="E246" s="30"/>
      <c r="F246" s="29"/>
      <c r="G246" s="29"/>
    </row>
    <row r="247" spans="3:7" ht="15.75" customHeight="1" x14ac:dyDescent="0.2">
      <c r="C247" s="28"/>
      <c r="D247" s="29"/>
      <c r="E247" s="30"/>
      <c r="F247" s="29"/>
      <c r="G247" s="29"/>
    </row>
    <row r="248" spans="3:7" ht="15.75" customHeight="1" x14ac:dyDescent="0.2">
      <c r="C248" s="28"/>
      <c r="D248" s="29"/>
      <c r="E248" s="30"/>
      <c r="F248" s="29"/>
      <c r="G248" s="29"/>
    </row>
    <row r="249" spans="3:7" ht="15.75" customHeight="1" x14ac:dyDescent="0.2">
      <c r="C249" s="28"/>
      <c r="D249" s="29"/>
      <c r="E249" s="30"/>
      <c r="F249" s="29"/>
      <c r="G249" s="29"/>
    </row>
    <row r="250" spans="3:7" ht="15.75" customHeight="1" x14ac:dyDescent="0.2">
      <c r="C250" s="28"/>
      <c r="D250" s="29"/>
      <c r="E250" s="30"/>
      <c r="F250" s="29"/>
      <c r="G250" s="29"/>
    </row>
    <row r="251" spans="3:7" ht="15.75" customHeight="1" x14ac:dyDescent="0.2">
      <c r="C251" s="28"/>
      <c r="D251" s="29"/>
      <c r="E251" s="30"/>
      <c r="F251" s="29"/>
      <c r="G251" s="29"/>
    </row>
    <row r="252" spans="3:7" ht="15.75" customHeight="1" x14ac:dyDescent="0.2">
      <c r="C252" s="28"/>
      <c r="D252" s="29"/>
      <c r="E252" s="30"/>
      <c r="F252" s="29"/>
      <c r="G252" s="29"/>
    </row>
    <row r="253" spans="3:7" ht="15.75" customHeight="1" x14ac:dyDescent="0.2">
      <c r="C253" s="28"/>
      <c r="D253" s="29"/>
      <c r="E253" s="30"/>
      <c r="F253" s="29"/>
      <c r="G253" s="29"/>
    </row>
    <row r="254" spans="3:7" ht="15.75" customHeight="1" x14ac:dyDescent="0.2">
      <c r="C254" s="28"/>
      <c r="D254" s="29"/>
      <c r="E254" s="30"/>
      <c r="F254" s="29"/>
      <c r="G254" s="29"/>
    </row>
    <row r="255" spans="3:7" ht="15.75" customHeight="1" x14ac:dyDescent="0.2">
      <c r="C255" s="28"/>
      <c r="D255" s="29"/>
      <c r="E255" s="30"/>
      <c r="F255" s="29"/>
      <c r="G255" s="29"/>
    </row>
    <row r="256" spans="3:7" ht="15.75" customHeight="1" x14ac:dyDescent="0.2">
      <c r="C256" s="28"/>
      <c r="D256" s="29"/>
      <c r="E256" s="30"/>
      <c r="F256" s="29"/>
      <c r="G256" s="29"/>
    </row>
    <row r="257" spans="3:7" ht="15.75" customHeight="1" x14ac:dyDescent="0.2">
      <c r="C257" s="28"/>
      <c r="D257" s="29"/>
      <c r="E257" s="30"/>
      <c r="F257" s="29"/>
      <c r="G257" s="29"/>
    </row>
    <row r="258" spans="3:7" ht="15.75" customHeight="1" x14ac:dyDescent="0.2">
      <c r="C258" s="28"/>
      <c r="D258" s="29"/>
      <c r="E258" s="30"/>
      <c r="F258" s="29"/>
      <c r="G258" s="29"/>
    </row>
    <row r="259" spans="3:7" ht="15.75" customHeight="1" x14ac:dyDescent="0.2">
      <c r="C259" s="28"/>
      <c r="D259" s="29"/>
      <c r="E259" s="30"/>
      <c r="F259" s="29"/>
      <c r="G259" s="29"/>
    </row>
    <row r="260" spans="3:7" ht="15.75" customHeight="1" x14ac:dyDescent="0.2">
      <c r="C260" s="28"/>
      <c r="D260" s="29"/>
      <c r="E260" s="30"/>
      <c r="F260" s="29"/>
      <c r="G260" s="29"/>
    </row>
    <row r="261" spans="3:7" ht="15.75" customHeight="1" x14ac:dyDescent="0.2">
      <c r="C261" s="28"/>
      <c r="D261" s="29"/>
      <c r="E261" s="30"/>
      <c r="F261" s="29"/>
      <c r="G261" s="29"/>
    </row>
    <row r="262" spans="3:7" ht="15.75" customHeight="1" x14ac:dyDescent="0.2">
      <c r="C262" s="28"/>
      <c r="D262" s="29"/>
      <c r="E262" s="30"/>
      <c r="F262" s="29"/>
      <c r="G262" s="29"/>
    </row>
    <row r="263" spans="3:7" ht="15.75" customHeight="1" x14ac:dyDescent="0.2">
      <c r="C263" s="28"/>
      <c r="D263" s="29"/>
      <c r="E263" s="30"/>
      <c r="F263" s="29"/>
      <c r="G263" s="29"/>
    </row>
    <row r="264" spans="3:7" ht="15.75" customHeight="1" x14ac:dyDescent="0.2">
      <c r="C264" s="28"/>
      <c r="D264" s="29"/>
      <c r="E264" s="30"/>
      <c r="F264" s="29"/>
      <c r="G264" s="29"/>
    </row>
    <row r="265" spans="3:7" ht="15.75" customHeight="1" x14ac:dyDescent="0.2">
      <c r="C265" s="28"/>
      <c r="D265" s="29"/>
      <c r="E265" s="30"/>
      <c r="F265" s="29"/>
      <c r="G265" s="29"/>
    </row>
    <row r="266" spans="3:7" ht="15.75" customHeight="1" x14ac:dyDescent="0.2">
      <c r="C266" s="28"/>
      <c r="D266" s="29"/>
      <c r="E266" s="30"/>
      <c r="F266" s="29"/>
      <c r="G266" s="29"/>
    </row>
    <row r="267" spans="3:7" ht="15.75" customHeight="1" x14ac:dyDescent="0.2">
      <c r="C267" s="28"/>
      <c r="D267" s="29"/>
      <c r="E267" s="30"/>
      <c r="F267" s="29"/>
      <c r="G267" s="29"/>
    </row>
    <row r="268" spans="3:7" ht="15.75" customHeight="1" x14ac:dyDescent="0.2">
      <c r="C268" s="28"/>
      <c r="D268" s="29"/>
      <c r="E268" s="30"/>
      <c r="F268" s="29"/>
      <c r="G268" s="29"/>
    </row>
    <row r="269" spans="3:7" ht="15.75" customHeight="1" x14ac:dyDescent="0.2">
      <c r="C269" s="28"/>
      <c r="D269" s="29"/>
      <c r="E269" s="30"/>
      <c r="F269" s="29"/>
      <c r="G269" s="29"/>
    </row>
    <row r="270" spans="3:7" ht="15.75" customHeight="1" x14ac:dyDescent="0.2">
      <c r="C270" s="28"/>
      <c r="D270" s="29"/>
      <c r="E270" s="30"/>
      <c r="F270" s="29"/>
      <c r="G270" s="29"/>
    </row>
    <row r="271" spans="3:7" ht="15.75" customHeight="1" x14ac:dyDescent="0.2">
      <c r="C271" s="28"/>
      <c r="D271" s="29"/>
      <c r="E271" s="30"/>
      <c r="F271" s="29"/>
      <c r="G271" s="29"/>
    </row>
    <row r="272" spans="3:7" ht="15.75" customHeight="1" x14ac:dyDescent="0.2">
      <c r="C272" s="28"/>
      <c r="D272" s="29"/>
      <c r="E272" s="30"/>
      <c r="F272" s="29"/>
      <c r="G272" s="29"/>
    </row>
    <row r="273" spans="3:7" ht="15.75" customHeight="1" x14ac:dyDescent="0.2">
      <c r="C273" s="28"/>
      <c r="D273" s="29"/>
      <c r="E273" s="30"/>
      <c r="F273" s="29"/>
      <c r="G273" s="29"/>
    </row>
    <row r="274" spans="3:7" ht="15.75" customHeight="1" x14ac:dyDescent="0.2">
      <c r="C274" s="28"/>
      <c r="D274" s="29"/>
      <c r="E274" s="30"/>
      <c r="F274" s="29"/>
      <c r="G274" s="29"/>
    </row>
    <row r="275" spans="3:7" ht="15.75" customHeight="1" x14ac:dyDescent="0.2">
      <c r="C275" s="28"/>
      <c r="D275" s="29"/>
      <c r="E275" s="30"/>
      <c r="F275" s="29"/>
      <c r="G275" s="29"/>
    </row>
    <row r="276" spans="3:7" ht="15.75" customHeight="1" x14ac:dyDescent="0.2">
      <c r="C276" s="28"/>
      <c r="D276" s="29"/>
      <c r="E276" s="30"/>
      <c r="F276" s="29"/>
      <c r="G276" s="29"/>
    </row>
    <row r="277" spans="3:7" ht="15.75" customHeight="1" x14ac:dyDescent="0.2">
      <c r="C277" s="28"/>
      <c r="D277" s="29"/>
      <c r="E277" s="30"/>
      <c r="F277" s="29"/>
      <c r="G277" s="29"/>
    </row>
    <row r="278" spans="3:7" ht="15.75" customHeight="1" x14ac:dyDescent="0.2">
      <c r="C278" s="28"/>
      <c r="D278" s="29"/>
      <c r="E278" s="30"/>
      <c r="F278" s="29"/>
      <c r="G278" s="29"/>
    </row>
    <row r="279" spans="3:7" ht="15.75" customHeight="1" x14ac:dyDescent="0.2">
      <c r="C279" s="28"/>
      <c r="D279" s="29"/>
      <c r="E279" s="30"/>
      <c r="F279" s="29"/>
      <c r="G279" s="29"/>
    </row>
    <row r="280" spans="3:7" ht="15.75" customHeight="1" x14ac:dyDescent="0.2">
      <c r="C280" s="28"/>
      <c r="D280" s="29"/>
      <c r="E280" s="30"/>
      <c r="F280" s="29"/>
      <c r="G280" s="29"/>
    </row>
    <row r="281" spans="3:7" ht="15.75" customHeight="1" x14ac:dyDescent="0.2">
      <c r="C281" s="28"/>
      <c r="D281" s="29"/>
      <c r="E281" s="30"/>
      <c r="F281" s="29"/>
      <c r="G281" s="29"/>
    </row>
  </sheetData>
  <sheetProtection algorithmName="SHA-512" hashValue="gQMYn4/sdKsrek1Xjm5Lp/qvJbUnXqAN30j2mk8QAEO+95eJPxNcwJiP/QS6YdCrwb+LTgO7DcClsdZtsIcaIg==" saltValue="Thw+p25IsxyNeOLZirH2uA==" spinCount="100000" sheet="1" objects="1" scenarios="1"/>
  <mergeCells count="1">
    <mergeCell ref="D18:G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DDF872A1182E48A25F3059A7BB6B94" ma:contentTypeVersion="29" ma:contentTypeDescription="Create a new document." ma:contentTypeScope="" ma:versionID="957e30430d016782284dfa2aaa6e7282">
  <xsd:schema xmlns:xsd="http://www.w3.org/2001/XMLSchema" xmlns:xs="http://www.w3.org/2001/XMLSchema" xmlns:p="http://schemas.microsoft.com/office/2006/metadata/properties" xmlns:ns1="http://schemas.microsoft.com/sharepoint/v3" xmlns:ns2="927ae2ac-7c75-4273-86ff-1cbd3fbb2041" xmlns:ns3="956fcc98-2c3a-4228-9302-7d2ee89fcaee" targetNamespace="http://schemas.microsoft.com/office/2006/metadata/properties" ma:root="true" ma:fieldsID="6e9d8ecfea6288bb91433c862bf92db5" ns1:_="" ns2:_="" ns3:_="">
    <xsd:import namespace="http://schemas.microsoft.com/sharepoint/v3"/>
    <xsd:import namespace="927ae2ac-7c75-4273-86ff-1cbd3fbb2041"/>
    <xsd:import namespace="956fcc98-2c3a-4228-9302-7d2ee89fcaee"/>
    <xsd:element name="properties">
      <xsd:complexType>
        <xsd:sequence>
          <xsd:element name="documentManagement">
            <xsd:complexType>
              <xsd:all>
                <xsd:element ref="ns2:FormNumber" minOccurs="0"/>
                <xsd:element ref="ns2:TaxType" minOccurs="0"/>
                <xsd:element ref="ns2:TaxYear" minOccurs="0"/>
                <xsd:element ref="ns2:SearchKeywords" minOccurs="0"/>
                <xsd:element ref="ns3:GenTaxSQR" minOccurs="0"/>
                <xsd:element ref="ns1:PublishingStartDate" minOccurs="0"/>
                <xsd:element ref="ns1:PublishingExpirationDate" minOccurs="0"/>
                <xsd:element ref="ns2:GuidanceandPubli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e2ac-7c75-4273-86ff-1cbd3fbb2041" elementFormDefault="qualified">
    <xsd:import namespace="http://schemas.microsoft.com/office/2006/documentManagement/types"/>
    <xsd:import namespace="http://schemas.microsoft.com/office/infopath/2007/PartnerControls"/>
    <xsd:element name="FormNumber" ma:index="2" nillable="true" ma:displayName="FormNumber" ma:internalName="FormNumber" ma:readOnly="false">
      <xsd:simpleType>
        <xsd:restriction base="dms:Text">
          <xsd:maxLength value="255"/>
        </xsd:restriction>
      </xsd:simpleType>
    </xsd:element>
    <xsd:element name="TaxType" ma:index="3" nillable="true" ma:displayName="TaxType" ma:format="Dropdown" ma:internalName="TaxType" ma:readOnly="false">
      <xsd:simpleType>
        <xsd:restriction base="dms:Choice">
          <xsd:enumeration value="All"/>
          <xsd:enumeration value="Alcoholic Beverage Tax"/>
          <xsd:enumeration value="Appeals Forms"/>
          <xsd:enumeration value="Bulk Forms"/>
          <xsd:enumeration value="Cigarette Tax"/>
          <xsd:enumeration value="Commercial Activity Tax"/>
          <xsd:enumeration value="Corporation Franchise Tax"/>
          <xsd:enumeration value="Dealer In Intangibles"/>
          <xsd:enumeration value="Declaration of Tax Representative"/>
          <xsd:enumeration value="Draft Forms"/>
          <xsd:enumeration value="Employer Withholding Tax"/>
          <xsd:enumeration value="Employer Withholding - School District Tax"/>
          <xsd:enumeration value="Estate Tax"/>
          <xsd:enumeration value="Financial Institutions Tax"/>
          <xsd:enumeration value="Fiduciary Income Tax"/>
          <xsd:enumeration value="Individual Income Tax"/>
          <xsd:enumeration value="International Fuel Tax Agreement"/>
          <xsd:enumeration value="Kilowatt Hour Tax"/>
          <xsd:enumeration value="Master Settlement Agreement"/>
          <xsd:enumeration value="Motor Fuel Tax"/>
          <xsd:enumeration value="Natural Gas Distribution Tax"/>
          <xsd:enumeration value="Other Tobacco Products"/>
          <xsd:enumeration value="Pass-Through Entities Tax - All"/>
          <xsd:enumeration value="Pass-Through Entities - IT 4708"/>
          <xsd:enumeration value="Pass-Through Entities - IT 1140"/>
          <xsd:enumeration value="Pass-Through Entities - IT 1041"/>
          <xsd:enumeration value="Personal Property Tax"/>
          <xsd:enumeration value="Petroleum Activity Tax"/>
          <xsd:enumeration value="Pollution Control and Exempt Facility Applications"/>
          <xsd:enumeration value="Power of Attorney"/>
          <xsd:enumeration value="Preparer Mandate (Income Tax)"/>
          <xsd:enumeration value="Public Utility Tax"/>
          <xsd:enumeration value="Real Property Tax"/>
          <xsd:enumeration value="Replacement Tire"/>
          <xsd:enumeration value="Resort Tax"/>
          <xsd:enumeration value="Sales and Use Tax"/>
          <xsd:enumeration value="School District Income Tax"/>
          <xsd:enumeration value="Severance Tax"/>
          <xsd:enumeration value="Software Developer Specifications"/>
          <xsd:enumeration value="Taxpayer Waiver of Electronic Filing Mandate"/>
          <xsd:enumeration value="Tax Release/Clearance"/>
          <xsd:enumeration value="Tobacco Products Tax"/>
          <xsd:enumeration value="Withholding"/>
        </xsd:restriction>
      </xsd:simpleType>
    </xsd:element>
    <xsd:element name="TaxYear" ma:index="4" nillable="true" ma:displayName="TaxYear" ma:format="Dropdown" ma:internalName="TaxYear" ma:readOnly="false">
      <xsd:simpleType>
        <xsd:restriction base="dms:Choice">
          <xsd:enumeration value="All"/>
          <xsd:enumeration value="2016"/>
          <xsd:enumeration value="2015"/>
          <xsd:enumeration value="2014"/>
          <xsd:enumeration value="2013"/>
          <xsd:enumeration value="2012"/>
          <xsd:enumeration value="2011"/>
          <xsd:enumeration value="2010"/>
          <xsd:enumeration value="2009"/>
        </xsd:restriction>
      </xsd:simpleType>
    </xsd:element>
    <xsd:element name="SearchKeywords" ma:index="5" nillable="true" ma:displayName="SearchKeywords" ma:internalName="SearchKeywords" ma:readOnly="false">
      <xsd:simpleType>
        <xsd:restriction base="dms:Text">
          <xsd:maxLength value="255"/>
        </xsd:restriction>
      </xsd:simpleType>
    </xsd:element>
    <xsd:element name="GuidanceandPublications" ma:index="15" nillable="true" ma:displayName="GuidanceandPublications" ma:default="0" ma:internalName="GuidanceandPublication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6fcc98-2c3a-4228-9302-7d2ee89fcaee" elementFormDefault="qualified">
    <xsd:import namespace="http://schemas.microsoft.com/office/2006/documentManagement/types"/>
    <xsd:import namespace="http://schemas.microsoft.com/office/infopath/2007/PartnerControls"/>
    <xsd:element name="GenTaxSQR" ma:index="6" nillable="true" ma:displayName="GenTaxSQR" ma:internalName="GenTaxSQ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uidanceandPublications xmlns="927ae2ac-7c75-4273-86ff-1cbd3fbb2041">false</GuidanceandPublications>
    <FormNumber xmlns="927ae2ac-7c75-4273-86ff-1cbd3fbb2041">Royalty Calculation Tax Year 2023</FormNumber>
    <SearchKeywords xmlns="927ae2ac-7c75-4273-86ff-1cbd3fbb2041">Royalty Calculation Tax Year 2023</SearchKeywords>
    <TaxYear xmlns="927ae2ac-7c75-4273-86ff-1cbd3fbb2041" xsi:nil="true"/>
    <GenTaxSQR xmlns="956fcc98-2c3a-4228-9302-7d2ee89fcaee" xsi:nil="true"/>
    <TaxType xmlns="927ae2ac-7c75-4273-86ff-1cbd3fbb2041"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76738B-DD69-4ABB-B993-6E8B55E602C9}"/>
</file>

<file path=customXml/itemProps2.xml><?xml version="1.0" encoding="utf-8"?>
<ds:datastoreItem xmlns:ds="http://schemas.openxmlformats.org/officeDocument/2006/customXml" ds:itemID="{57FC3D17-6734-4066-A549-35E9F0873A6B}"/>
</file>

<file path=customXml/itemProps3.xml><?xml version="1.0" encoding="utf-8"?>
<ds:datastoreItem xmlns:ds="http://schemas.openxmlformats.org/officeDocument/2006/customXml" ds:itemID="{CCE90FE6-AB2B-47FE-8402-F305266911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Royalty Interest Instructions</vt:lpstr>
      <vt:lpstr>Royalty - Vertical</vt:lpstr>
      <vt:lpstr>Royalty - Horizontal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Royalty Calculation Tax Year 2023</dc:title>
  <dc:creator>Irby, Matthew R</dc:creator>
  <cp:lastModifiedBy>Jones, Jindalay G</cp:lastModifiedBy>
  <cp:lastPrinted>2023-02-01T13:21:51Z</cp:lastPrinted>
  <dcterms:created xsi:type="dcterms:W3CDTF">2023-01-27T15:05:57Z</dcterms:created>
  <dcterms:modified xsi:type="dcterms:W3CDTF">2023-02-06T20:35:25Z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0x0101000BDDF872A1182E48A25F3059A7BB6B94</vt:lpwstr>
  </property>
</Properties>
</file>