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E081723\Documents\Calc worksheets &amp; Helper Tools\"/>
    </mc:Choice>
  </mc:AlternateContent>
  <xr:revisionPtr revIDLastSave="0" documentId="13_ncr:1_{B95990EE-5828-418F-98FB-549BCE5C9946}" xr6:coauthVersionLast="47" xr6:coauthVersionMax="47" xr10:uidLastSave="{00000000-0000-0000-0000-000000000000}"/>
  <workbookProtection workbookAlgorithmName="SHA-512" workbookHashValue="8JYmWT2MzV5nBBNB+5GtCgqOHe6W7okugJEHYJZ+00ieVM6ZS7PiSlM1fzK/j1Tmf/XCCFz2G3QO6Ped9XWGWQ==" workbookSaltValue="4MSf/2bUlrtinAJSHtGQzw==" workbookSpinCount="100000" lockStructure="1"/>
  <bookViews>
    <workbookView xWindow="-510" yWindow="630" windowWidth="13680" windowHeight="9375" xr2:uid="{00000000-000D-0000-FFFF-FFFF00000000}"/>
  </bookViews>
  <sheets>
    <sheet name="Royalty Interest Instructions" sheetId="7" r:id="rId1"/>
    <sheet name="Royalty - Vertical" sheetId="4" r:id="rId2"/>
    <sheet name="Royalty - Horizontal" sheetId="6" r:id="rId3"/>
  </sheets>
  <calcPr calcId="191029" concurrentManualCount="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0" i="6" l="1"/>
  <c r="D20" i="6" s="1"/>
  <c r="C21" i="6" l="1"/>
  <c r="B21" i="4"/>
  <c r="H51" i="6"/>
  <c r="H41" i="6" s="1"/>
  <c r="E22" i="6"/>
  <c r="C22" i="6"/>
  <c r="E21" i="6"/>
  <c r="A21" i="6"/>
  <c r="E20" i="6"/>
  <c r="B20" i="6"/>
  <c r="H40" i="6" l="1"/>
  <c r="H43" i="6"/>
  <c r="H36" i="6"/>
  <c r="H42" i="6"/>
  <c r="H35" i="6"/>
  <c r="H32" i="6"/>
  <c r="H50" i="6"/>
  <c r="H28" i="6"/>
  <c r="H27" i="6"/>
  <c r="H20" i="6"/>
  <c r="H33" i="6"/>
  <c r="H25" i="6"/>
  <c r="H48" i="6"/>
  <c r="H24" i="6"/>
  <c r="H39" i="6"/>
  <c r="H46" i="6"/>
  <c r="H38" i="6"/>
  <c r="H30" i="6"/>
  <c r="H22" i="6"/>
  <c r="H45" i="6"/>
  <c r="H47" i="6"/>
  <c r="H31" i="6"/>
  <c r="H23" i="6"/>
  <c r="H37" i="6"/>
  <c r="H29" i="6"/>
  <c r="H21" i="6"/>
  <c r="H44" i="6"/>
  <c r="H34" i="6"/>
  <c r="H26" i="6"/>
  <c r="H49" i="6"/>
  <c r="D21" i="6"/>
  <c r="F20" i="6"/>
  <c r="G20" i="6" s="1"/>
  <c r="A22" i="6"/>
  <c r="B21" i="6"/>
  <c r="E23" i="6" l="1"/>
  <c r="B22" i="6"/>
  <c r="A23" i="6"/>
  <c r="D22" i="6"/>
  <c r="F21" i="6"/>
  <c r="G21" i="6" s="1"/>
  <c r="F22" i="6" l="1"/>
  <c r="G22" i="6" s="1"/>
  <c r="E24" i="6"/>
  <c r="C23" i="6"/>
  <c r="D23" i="6" s="1"/>
  <c r="B23" i="6"/>
  <c r="A24" i="6"/>
  <c r="F23" i="6" l="1"/>
  <c r="G23" i="6" s="1"/>
  <c r="E25" i="6"/>
  <c r="C24" i="6"/>
  <c r="D24" i="6" s="1"/>
  <c r="B24" i="6"/>
  <c r="A25" i="6"/>
  <c r="F24" i="6" l="1"/>
  <c r="G24" i="6" s="1"/>
  <c r="A26" i="6"/>
  <c r="C25" i="6"/>
  <c r="D25" i="6" s="1"/>
  <c r="E26" i="6"/>
  <c r="B25" i="6"/>
  <c r="F25" i="6" l="1"/>
  <c r="G25" i="6" s="1"/>
  <c r="A27" i="6"/>
  <c r="E27" i="6"/>
  <c r="C26" i="6"/>
  <c r="D26" i="6" s="1"/>
  <c r="B26" i="6"/>
  <c r="F26" i="6" l="1"/>
  <c r="G26" i="6" s="1"/>
  <c r="B27" i="6"/>
  <c r="A28" i="6"/>
  <c r="E28" i="6"/>
  <c r="C27" i="6"/>
  <c r="D27" i="6" s="1"/>
  <c r="F27" i="6" l="1"/>
  <c r="G27" i="6" s="1"/>
  <c r="C28" i="6"/>
  <c r="D28" i="6" s="1"/>
  <c r="B28" i="6"/>
  <c r="A29" i="6"/>
  <c r="E29" i="6"/>
  <c r="F28" i="6" l="1"/>
  <c r="G28" i="6" s="1"/>
  <c r="E30" i="6"/>
  <c r="C29" i="6"/>
  <c r="D29" i="6" s="1"/>
  <c r="B29" i="6"/>
  <c r="A30" i="6"/>
  <c r="F29" i="6" l="1"/>
  <c r="G29" i="6" s="1"/>
  <c r="E31" i="6"/>
  <c r="A31" i="6"/>
  <c r="C30" i="6"/>
  <c r="D30" i="6" s="1"/>
  <c r="B30" i="6"/>
  <c r="F30" i="6" l="1"/>
  <c r="G30" i="6" s="1"/>
  <c r="E32" i="6"/>
  <c r="C31" i="6"/>
  <c r="D31" i="6" s="1"/>
  <c r="B31" i="6"/>
  <c r="A32" i="6"/>
  <c r="F31" i="6" l="1"/>
  <c r="G31" i="6" s="1"/>
  <c r="E33" i="6"/>
  <c r="C32" i="6"/>
  <c r="D32" i="6" s="1"/>
  <c r="A33" i="6"/>
  <c r="B32" i="6"/>
  <c r="F32" i="6" l="1"/>
  <c r="G32" i="6" s="1"/>
  <c r="A34" i="6"/>
  <c r="E34" i="6"/>
  <c r="C33" i="6"/>
  <c r="D33" i="6" s="1"/>
  <c r="B33" i="6"/>
  <c r="F33" i="6" l="1"/>
  <c r="G33" i="6" s="1"/>
  <c r="A35" i="6"/>
  <c r="C34" i="6"/>
  <c r="D34" i="6" s="1"/>
  <c r="E35" i="6"/>
  <c r="B34" i="6"/>
  <c r="F34" i="6" l="1"/>
  <c r="G34" i="6" s="1"/>
  <c r="B35" i="6"/>
  <c r="A36" i="6"/>
  <c r="E36" i="6"/>
  <c r="C35" i="6"/>
  <c r="D35" i="6" s="1"/>
  <c r="F35" i="6" l="1"/>
  <c r="G35" i="6" s="1"/>
  <c r="C36" i="6"/>
  <c r="D36" i="6" s="1"/>
  <c r="B36" i="6"/>
  <c r="A37" i="6"/>
  <c r="E37" i="6"/>
  <c r="E38" i="6" l="1"/>
  <c r="C37" i="6"/>
  <c r="D37" i="6" s="1"/>
  <c r="B37" i="6"/>
  <c r="A38" i="6"/>
  <c r="F36" i="6"/>
  <c r="G36" i="6" s="1"/>
  <c r="F37" i="6" l="1"/>
  <c r="G37" i="6" s="1"/>
  <c r="E39" i="6"/>
  <c r="A39" i="6"/>
  <c r="C38" i="6"/>
  <c r="D38" i="6" s="1"/>
  <c r="B38" i="6"/>
  <c r="F38" i="6" l="1"/>
  <c r="G38" i="6" s="1"/>
  <c r="E40" i="6"/>
  <c r="C39" i="6"/>
  <c r="D39" i="6" s="1"/>
  <c r="B39" i="6"/>
  <c r="A40" i="6"/>
  <c r="F39" i="6" l="1"/>
  <c r="G39" i="6" s="1"/>
  <c r="E41" i="6"/>
  <c r="B40" i="6"/>
  <c r="C40" i="6"/>
  <c r="D40" i="6" s="1"/>
  <c r="A41" i="6"/>
  <c r="F40" i="6" l="1"/>
  <c r="G40" i="6" s="1"/>
  <c r="A42" i="6"/>
  <c r="C41" i="6"/>
  <c r="D41" i="6" s="1"/>
  <c r="E42" i="6"/>
  <c r="B41" i="6"/>
  <c r="F41" i="6" l="1"/>
  <c r="G41" i="6" s="1"/>
  <c r="A43" i="6"/>
  <c r="C42" i="6"/>
  <c r="D42" i="6" s="1"/>
  <c r="B42" i="6"/>
  <c r="E43" i="6"/>
  <c r="F42" i="6" l="1"/>
  <c r="G42" i="6" s="1"/>
  <c r="B43" i="6"/>
  <c r="A44" i="6"/>
  <c r="E44" i="6"/>
  <c r="C43" i="6"/>
  <c r="D43" i="6" s="1"/>
  <c r="F43" i="6" l="1"/>
  <c r="G43" i="6" s="1"/>
  <c r="C44" i="6"/>
  <c r="D44" i="6" s="1"/>
  <c r="B44" i="6"/>
  <c r="A45" i="6"/>
  <c r="E45" i="6"/>
  <c r="F44" i="6" l="1"/>
  <c r="G44" i="6" s="1"/>
  <c r="E46" i="6"/>
  <c r="C45" i="6"/>
  <c r="D45" i="6" s="1"/>
  <c r="B45" i="6"/>
  <c r="A46" i="6"/>
  <c r="F45" i="6" l="1"/>
  <c r="G45" i="6" s="1"/>
  <c r="E47" i="6"/>
  <c r="C46" i="6"/>
  <c r="D46" i="6" s="1"/>
  <c r="A47" i="6"/>
  <c r="B46" i="6"/>
  <c r="F46" i="6" l="1"/>
  <c r="G46" i="6" s="1"/>
  <c r="E48" i="6"/>
  <c r="C47" i="6"/>
  <c r="D47" i="6" s="1"/>
  <c r="B47" i="6"/>
  <c r="A48" i="6"/>
  <c r="F47" i="6" l="1"/>
  <c r="G47" i="6" s="1"/>
  <c r="E49" i="6"/>
  <c r="B48" i="6"/>
  <c r="C48" i="6"/>
  <c r="D48" i="6" s="1"/>
  <c r="A49" i="6"/>
  <c r="F48" i="6" l="1"/>
  <c r="G48" i="6" s="1"/>
  <c r="C49" i="6"/>
  <c r="D49" i="6" s="1"/>
  <c r="F49" i="6" s="1"/>
  <c r="B49" i="6"/>
  <c r="G49" i="6" l="1"/>
  <c r="G50" i="6" s="1"/>
  <c r="C3" i="6" s="1"/>
  <c r="A50" i="4" l="1"/>
  <c r="B50" i="4" s="1"/>
  <c r="D50" i="4"/>
  <c r="B22" i="4"/>
  <c r="D21" i="4"/>
  <c r="A21" i="4"/>
  <c r="D20" i="4"/>
  <c r="B20" i="4"/>
  <c r="C20" i="4" s="1"/>
  <c r="A51" i="4" l="1"/>
  <c r="D51" i="4"/>
  <c r="A22" i="4"/>
  <c r="D23" i="4" s="1"/>
  <c r="D22" i="4"/>
  <c r="A52" i="4" l="1"/>
  <c r="D52" i="4"/>
  <c r="B51" i="4"/>
  <c r="A23" i="4"/>
  <c r="B23" i="4" s="1"/>
  <c r="E20" i="4"/>
  <c r="G20" i="4" s="1"/>
  <c r="C21" i="4"/>
  <c r="A53" i="4" l="1"/>
  <c r="B52" i="4"/>
  <c r="D53" i="4"/>
  <c r="A24" i="4"/>
  <c r="D25" i="4" s="1"/>
  <c r="D24" i="4"/>
  <c r="F20" i="4"/>
  <c r="H20" i="4" s="1"/>
  <c r="C22" i="4"/>
  <c r="E21" i="4"/>
  <c r="G21" i="4" s="1"/>
  <c r="A54" i="4" l="1"/>
  <c r="B53" i="4"/>
  <c r="D54" i="4"/>
  <c r="H21" i="4"/>
  <c r="A25" i="4"/>
  <c r="B24" i="4"/>
  <c r="F21" i="4"/>
  <c r="C23" i="4"/>
  <c r="E22" i="4"/>
  <c r="G22" i="4" s="1"/>
  <c r="B54" i="4" l="1"/>
  <c r="D55" i="4"/>
  <c r="A55" i="4"/>
  <c r="H22" i="4"/>
  <c r="A26" i="4"/>
  <c r="D26" i="4"/>
  <c r="B25" i="4"/>
  <c r="E23" i="4"/>
  <c r="G23" i="4" s="1"/>
  <c r="C24" i="4"/>
  <c r="F22" i="4"/>
  <c r="B55" i="4" l="1"/>
  <c r="A56" i="4"/>
  <c r="B56" i="4" s="1"/>
  <c r="D56" i="4"/>
  <c r="H23" i="4"/>
  <c r="D27" i="4"/>
  <c r="B26" i="4"/>
  <c r="A27" i="4"/>
  <c r="F23" i="4"/>
  <c r="E24" i="4"/>
  <c r="G24" i="4" s="1"/>
  <c r="C25" i="4"/>
  <c r="H24" i="4" l="1"/>
  <c r="A28" i="4"/>
  <c r="B27" i="4"/>
  <c r="D28" i="4"/>
  <c r="F24" i="4"/>
  <c r="E25" i="4"/>
  <c r="G25" i="4" s="1"/>
  <c r="C26" i="4"/>
  <c r="H25" i="4" l="1"/>
  <c r="D29" i="4"/>
  <c r="A29" i="4"/>
  <c r="B28" i="4"/>
  <c r="F25" i="4"/>
  <c r="C27" i="4"/>
  <c r="E26" i="4"/>
  <c r="G26" i="4" s="1"/>
  <c r="H26" i="4" l="1"/>
  <c r="A30" i="4"/>
  <c r="B29" i="4"/>
  <c r="D30" i="4"/>
  <c r="F26" i="4"/>
  <c r="C28" i="4"/>
  <c r="E27" i="4"/>
  <c r="B30" i="4" l="1"/>
  <c r="D31" i="4"/>
  <c r="A31" i="4"/>
  <c r="F27" i="4"/>
  <c r="G27" i="4"/>
  <c r="E28" i="4"/>
  <c r="C29" i="4"/>
  <c r="H27" i="4" l="1"/>
  <c r="A32" i="4"/>
  <c r="D32" i="4"/>
  <c r="B31" i="4"/>
  <c r="F28" i="4"/>
  <c r="G28" i="4"/>
  <c r="C30" i="4"/>
  <c r="E29" i="4"/>
  <c r="H28" i="4" l="1"/>
  <c r="D33" i="4"/>
  <c r="B32" i="4"/>
  <c r="A33" i="4"/>
  <c r="F29" i="4"/>
  <c r="G29" i="4"/>
  <c r="C31" i="4"/>
  <c r="E30" i="4"/>
  <c r="H29" i="4" l="1"/>
  <c r="B33" i="4"/>
  <c r="A34" i="4"/>
  <c r="D34" i="4"/>
  <c r="F30" i="4"/>
  <c r="G30" i="4"/>
  <c r="E31" i="4"/>
  <c r="C32" i="4"/>
  <c r="H30" i="4" l="1"/>
  <c r="A35" i="4"/>
  <c r="B34" i="4"/>
  <c r="D35" i="4"/>
  <c r="F31" i="4"/>
  <c r="G31" i="4"/>
  <c r="E32" i="4"/>
  <c r="C33" i="4"/>
  <c r="H31" i="4" l="1"/>
  <c r="D36" i="4"/>
  <c r="A36" i="4"/>
  <c r="B35" i="4"/>
  <c r="F32" i="4"/>
  <c r="G32" i="4"/>
  <c r="C34" i="4"/>
  <c r="E33" i="4"/>
  <c r="H32" i="4" l="1"/>
  <c r="A37" i="4"/>
  <c r="D37" i="4"/>
  <c r="B36" i="4"/>
  <c r="F33" i="4"/>
  <c r="G33" i="4"/>
  <c r="C35" i="4"/>
  <c r="E34" i="4"/>
  <c r="H33" i="4" l="1"/>
  <c r="D38" i="4"/>
  <c r="A38" i="4"/>
  <c r="B37" i="4"/>
  <c r="F34" i="4"/>
  <c r="G34" i="4"/>
  <c r="E35" i="4"/>
  <c r="C36" i="4"/>
  <c r="H34" i="4" l="1"/>
  <c r="B38" i="4"/>
  <c r="D39" i="4"/>
  <c r="A39" i="4"/>
  <c r="F35" i="4"/>
  <c r="G35" i="4"/>
  <c r="E36" i="4"/>
  <c r="C37" i="4"/>
  <c r="H35" i="4" l="1"/>
  <c r="B39" i="4"/>
  <c r="D40" i="4"/>
  <c r="A40" i="4"/>
  <c r="F36" i="4"/>
  <c r="G36" i="4"/>
  <c r="E37" i="4"/>
  <c r="C38" i="4"/>
  <c r="H36" i="4" l="1"/>
  <c r="B40" i="4"/>
  <c r="D41" i="4"/>
  <c r="A41" i="4"/>
  <c r="F37" i="4"/>
  <c r="G37" i="4"/>
  <c r="C39" i="4"/>
  <c r="E38" i="4"/>
  <c r="H37" i="4" l="1"/>
  <c r="B41" i="4"/>
  <c r="D42" i="4"/>
  <c r="A42" i="4"/>
  <c r="F38" i="4"/>
  <c r="G38" i="4"/>
  <c r="E39" i="4"/>
  <c r="C40" i="4"/>
  <c r="H38" i="4" l="1"/>
  <c r="A43" i="4"/>
  <c r="D43" i="4"/>
  <c r="B42" i="4"/>
  <c r="F39" i="4"/>
  <c r="G39" i="4"/>
  <c r="E40" i="4"/>
  <c r="C41" i="4"/>
  <c r="H39" i="4" l="1"/>
  <c r="B43" i="4"/>
  <c r="D44" i="4"/>
  <c r="A44" i="4"/>
  <c r="F40" i="4"/>
  <c r="G40" i="4"/>
  <c r="E41" i="4"/>
  <c r="C42" i="4"/>
  <c r="H40" i="4" l="1"/>
  <c r="D45" i="4"/>
  <c r="A45" i="4"/>
  <c r="B44" i="4"/>
  <c r="F41" i="4"/>
  <c r="G41" i="4"/>
  <c r="C43" i="4"/>
  <c r="E42" i="4"/>
  <c r="H41" i="4" l="1"/>
  <c r="A46" i="4"/>
  <c r="B45" i="4"/>
  <c r="D46" i="4"/>
  <c r="F42" i="4"/>
  <c r="G42" i="4"/>
  <c r="C44" i="4"/>
  <c r="E43" i="4"/>
  <c r="H42" i="4" l="1"/>
  <c r="D47" i="4"/>
  <c r="B46" i="4"/>
  <c r="A47" i="4"/>
  <c r="F43" i="4"/>
  <c r="G43" i="4"/>
  <c r="E44" i="4"/>
  <c r="G44" i="4" s="1"/>
  <c r="C45" i="4"/>
  <c r="H44" i="4" l="1"/>
  <c r="H43" i="4"/>
  <c r="F44" i="4"/>
  <c r="B47" i="4"/>
  <c r="D48" i="4"/>
  <c r="A48" i="4"/>
  <c r="C46" i="4"/>
  <c r="E45" i="4"/>
  <c r="D49" i="4" l="1"/>
  <c r="A49" i="4"/>
  <c r="B48" i="4"/>
  <c r="F45" i="4"/>
  <c r="G45" i="4"/>
  <c r="H45" i="4" s="1"/>
  <c r="C47" i="4"/>
  <c r="E46" i="4"/>
  <c r="B49" i="4" l="1"/>
  <c r="F46" i="4"/>
  <c r="G46" i="4"/>
  <c r="E47" i="4"/>
  <c r="C48" i="4"/>
  <c r="H46" i="4" l="1"/>
  <c r="F47" i="4"/>
  <c r="G47" i="4"/>
  <c r="E48" i="4"/>
  <c r="C49" i="4"/>
  <c r="C50" i="4" s="1"/>
  <c r="E50" i="4" l="1"/>
  <c r="C51" i="4"/>
  <c r="H47" i="4"/>
  <c r="F48" i="4"/>
  <c r="G48" i="4"/>
  <c r="E49" i="4"/>
  <c r="E51" i="4" l="1"/>
  <c r="C52" i="4"/>
  <c r="H48" i="4"/>
  <c r="G50" i="4"/>
  <c r="F49" i="4"/>
  <c r="F50" i="4" s="1"/>
  <c r="G49" i="4"/>
  <c r="C53" i="4" l="1"/>
  <c r="E52" i="4"/>
  <c r="F51" i="4"/>
  <c r="H49" i="4"/>
  <c r="H50" i="4"/>
  <c r="F52" i="4" l="1"/>
  <c r="E53" i="4"/>
  <c r="C54" i="4"/>
  <c r="G51" i="4"/>
  <c r="E54" i="4" l="1"/>
  <c r="C55" i="4"/>
  <c r="F53" i="4"/>
  <c r="H51" i="4"/>
  <c r="G53" i="4"/>
  <c r="G52" i="4"/>
  <c r="H52" i="4" s="1"/>
  <c r="F54" i="4" l="1"/>
  <c r="E55" i="4"/>
  <c r="C56" i="4"/>
  <c r="E56" i="4" s="1"/>
  <c r="H53" i="4"/>
  <c r="D57" i="4"/>
  <c r="A57" i="4"/>
  <c r="F55" i="4" l="1"/>
  <c r="F56" i="4" s="1"/>
  <c r="B57" i="4"/>
  <c r="A58" i="4"/>
  <c r="D58" i="4"/>
  <c r="G54" i="4"/>
  <c r="G55" i="4"/>
  <c r="H55" i="4" l="1"/>
  <c r="H54" i="4"/>
  <c r="A59" i="4"/>
  <c r="D59" i="4"/>
  <c r="B58" i="4"/>
  <c r="C57" i="4"/>
  <c r="D60" i="4" l="1"/>
  <c r="A60" i="4"/>
  <c r="B59" i="4"/>
  <c r="G56" i="4"/>
  <c r="C58" i="4"/>
  <c r="E57" i="4"/>
  <c r="H56" i="4" l="1"/>
  <c r="A61" i="4"/>
  <c r="B60" i="4"/>
  <c r="D61" i="4"/>
  <c r="E58" i="4"/>
  <c r="C59" i="4"/>
  <c r="F57" i="4"/>
  <c r="G57" i="4"/>
  <c r="H57" i="4" l="1"/>
  <c r="A62" i="4"/>
  <c r="B61" i="4"/>
  <c r="D62" i="4"/>
  <c r="E59" i="4"/>
  <c r="G59" i="4" s="1"/>
  <c r="C60" i="4"/>
  <c r="F58" i="4"/>
  <c r="G58" i="4"/>
  <c r="H58" i="4" l="1"/>
  <c r="H59" i="4"/>
  <c r="B62" i="4"/>
  <c r="A63" i="4"/>
  <c r="D63" i="4"/>
  <c r="C61" i="4"/>
  <c r="E60" i="4"/>
  <c r="F59" i="4"/>
  <c r="A64" i="4" l="1"/>
  <c r="B63" i="4"/>
  <c r="D64" i="4"/>
  <c r="F60" i="4"/>
  <c r="G60" i="4"/>
  <c r="C62" i="4"/>
  <c r="E61" i="4"/>
  <c r="H60" i="4" l="1"/>
  <c r="D65" i="4"/>
  <c r="B64" i="4"/>
  <c r="A65" i="4"/>
  <c r="E62" i="4"/>
  <c r="C63" i="4"/>
  <c r="F61" i="4"/>
  <c r="G61" i="4"/>
  <c r="H61" i="4" l="1"/>
  <c r="D66" i="4"/>
  <c r="A66" i="4"/>
  <c r="B65" i="4"/>
  <c r="F62" i="4"/>
  <c r="G62" i="4"/>
  <c r="E63" i="4"/>
  <c r="C64" i="4"/>
  <c r="H62" i="4" l="1"/>
  <c r="B66" i="4"/>
  <c r="A67" i="4"/>
  <c r="D67" i="4"/>
  <c r="F63" i="4"/>
  <c r="G63" i="4"/>
  <c r="C65" i="4"/>
  <c r="E64" i="4"/>
  <c r="H63" i="4" l="1"/>
  <c r="A68" i="4"/>
  <c r="B67" i="4"/>
  <c r="D68" i="4"/>
  <c r="F64" i="4"/>
  <c r="G64" i="4"/>
  <c r="E65" i="4"/>
  <c r="C66" i="4"/>
  <c r="H64" i="4" l="1"/>
  <c r="A69" i="4"/>
  <c r="D69" i="4"/>
  <c r="B68" i="4"/>
  <c r="C67" i="4"/>
  <c r="E66" i="4"/>
  <c r="F65" i="4"/>
  <c r="G65" i="4"/>
  <c r="H65" i="4" l="1"/>
  <c r="B69" i="4"/>
  <c r="A70" i="4"/>
  <c r="D70" i="4"/>
  <c r="E67" i="4"/>
  <c r="C68" i="4"/>
  <c r="F66" i="4"/>
  <c r="G66" i="4"/>
  <c r="H66" i="4" l="1"/>
  <c r="B70" i="4"/>
  <c r="A71" i="4"/>
  <c r="D71" i="4"/>
  <c r="F67" i="4"/>
  <c r="G67" i="4"/>
  <c r="H67" i="4" s="1"/>
  <c r="C69" i="4"/>
  <c r="E68" i="4"/>
  <c r="D72" i="4" l="1"/>
  <c r="B71" i="4"/>
  <c r="A72" i="4"/>
  <c r="F68" i="4"/>
  <c r="G68" i="4"/>
  <c r="E69" i="4"/>
  <c r="C70" i="4"/>
  <c r="H68" i="4" l="1"/>
  <c r="B72" i="4"/>
  <c r="A73" i="4"/>
  <c r="D73" i="4"/>
  <c r="F69" i="4"/>
  <c r="G69" i="4"/>
  <c r="C71" i="4"/>
  <c r="E70" i="4"/>
  <c r="H69" i="4" l="1"/>
  <c r="B73" i="4"/>
  <c r="A74" i="4"/>
  <c r="D74" i="4"/>
  <c r="E71" i="4"/>
  <c r="C72" i="4"/>
  <c r="F70" i="4"/>
  <c r="G70" i="4"/>
  <c r="H70" i="4" l="1"/>
  <c r="D75" i="4"/>
  <c r="B74" i="4"/>
  <c r="A75" i="4"/>
  <c r="E72" i="4"/>
  <c r="C73" i="4"/>
  <c r="F71" i="4"/>
  <c r="G71" i="4"/>
  <c r="H71" i="4" l="1"/>
  <c r="D76" i="4"/>
  <c r="A76" i="4"/>
  <c r="B75" i="4"/>
  <c r="F72" i="4"/>
  <c r="G72" i="4"/>
  <c r="C74" i="4"/>
  <c r="E73" i="4"/>
  <c r="H72" i="4" l="1"/>
  <c r="D77" i="4"/>
  <c r="A77" i="4"/>
  <c r="B76" i="4"/>
  <c r="F73" i="4"/>
  <c r="G73" i="4"/>
  <c r="E74" i="4"/>
  <c r="C75" i="4"/>
  <c r="H73" i="4" l="1"/>
  <c r="A78" i="4"/>
  <c r="D78" i="4"/>
  <c r="B77" i="4"/>
  <c r="E75" i="4"/>
  <c r="C76" i="4"/>
  <c r="F74" i="4"/>
  <c r="G74" i="4"/>
  <c r="H74" i="4" l="1"/>
  <c r="B78" i="4"/>
  <c r="A79" i="4"/>
  <c r="D79" i="4"/>
  <c r="C77" i="4"/>
  <c r="E76" i="4"/>
  <c r="F75" i="4"/>
  <c r="G75" i="4"/>
  <c r="H75" i="4" l="1"/>
  <c r="D80" i="4"/>
  <c r="B79" i="4"/>
  <c r="A80" i="4"/>
  <c r="F76" i="4"/>
  <c r="G76" i="4"/>
  <c r="C78" i="4"/>
  <c r="E77" i="4"/>
  <c r="H76" i="4" l="1"/>
  <c r="D81" i="4"/>
  <c r="B80" i="4"/>
  <c r="A81" i="4"/>
  <c r="F77" i="4"/>
  <c r="G77" i="4"/>
  <c r="E78" i="4"/>
  <c r="C79" i="4"/>
  <c r="H77" i="4" l="1"/>
  <c r="D82" i="4"/>
  <c r="B81" i="4"/>
  <c r="A82" i="4"/>
  <c r="F78" i="4"/>
  <c r="G78" i="4"/>
  <c r="E79" i="4"/>
  <c r="C80" i="4"/>
  <c r="H78" i="4" l="1"/>
  <c r="A83" i="4"/>
  <c r="B82" i="4"/>
  <c r="D83" i="4"/>
  <c r="F79" i="4"/>
  <c r="G79" i="4"/>
  <c r="E80" i="4"/>
  <c r="C81" i="4"/>
  <c r="H79" i="4" l="1"/>
  <c r="A84" i="4"/>
  <c r="D84" i="4"/>
  <c r="B83" i="4"/>
  <c r="F80" i="4"/>
  <c r="G80" i="4"/>
  <c r="C82" i="4"/>
  <c r="E81" i="4"/>
  <c r="H80" i="4" l="1"/>
  <c r="A85" i="4"/>
  <c r="B84" i="4"/>
  <c r="D85" i="4"/>
  <c r="F81" i="4"/>
  <c r="G81" i="4"/>
  <c r="C83" i="4"/>
  <c r="E82" i="4"/>
  <c r="H81" i="4" l="1"/>
  <c r="D86" i="4"/>
  <c r="B85" i="4"/>
  <c r="A86" i="4"/>
  <c r="C84" i="4"/>
  <c r="E83" i="4"/>
  <c r="F82" i="4"/>
  <c r="G82" i="4"/>
  <c r="H82" i="4" l="1"/>
  <c r="B86" i="4"/>
  <c r="D87" i="4"/>
  <c r="A87" i="4"/>
  <c r="F83" i="4"/>
  <c r="G83" i="4"/>
  <c r="C85" i="4"/>
  <c r="E84" i="4"/>
  <c r="H83" i="4" l="1"/>
  <c r="A88" i="4"/>
  <c r="D88" i="4"/>
  <c r="B87" i="4"/>
  <c r="C86" i="4"/>
  <c r="E85" i="4"/>
  <c r="F84" i="4"/>
  <c r="G84" i="4"/>
  <c r="H84" i="4" l="1"/>
  <c r="D89" i="4"/>
  <c r="B88" i="4"/>
  <c r="A89" i="4"/>
  <c r="F85" i="4"/>
  <c r="G85" i="4"/>
  <c r="C87" i="4"/>
  <c r="E86" i="4"/>
  <c r="H85" i="4" l="1"/>
  <c r="A90" i="4"/>
  <c r="B89" i="4"/>
  <c r="D90" i="4"/>
  <c r="E87" i="4"/>
  <c r="C88" i="4"/>
  <c r="F86" i="4"/>
  <c r="G86" i="4"/>
  <c r="H86" i="4" l="1"/>
  <c r="D91" i="4"/>
  <c r="A91" i="4"/>
  <c r="B90" i="4"/>
  <c r="E88" i="4"/>
  <c r="C89" i="4"/>
  <c r="F87" i="4"/>
  <c r="G87" i="4"/>
  <c r="H87" i="4" l="1"/>
  <c r="A92" i="4"/>
  <c r="B91" i="4"/>
  <c r="D92" i="4"/>
  <c r="E89" i="4"/>
  <c r="C90" i="4"/>
  <c r="F88" i="4"/>
  <c r="G88" i="4"/>
  <c r="H88" i="4" l="1"/>
  <c r="A93" i="4"/>
  <c r="D93" i="4"/>
  <c r="B92" i="4"/>
  <c r="F89" i="4"/>
  <c r="G89" i="4"/>
  <c r="C91" i="4"/>
  <c r="E90" i="4"/>
  <c r="H89" i="4" l="1"/>
  <c r="D94" i="4"/>
  <c r="A94" i="4"/>
  <c r="B93" i="4"/>
  <c r="C92" i="4"/>
  <c r="E91" i="4"/>
  <c r="F90" i="4"/>
  <c r="G90" i="4"/>
  <c r="H90" i="4" l="1"/>
  <c r="B94" i="4"/>
  <c r="A95" i="4"/>
  <c r="D95" i="4"/>
  <c r="F91" i="4"/>
  <c r="G91" i="4"/>
  <c r="E92" i="4"/>
  <c r="C93" i="4"/>
  <c r="H91" i="4" l="1"/>
  <c r="D96" i="4"/>
  <c r="A96" i="4"/>
  <c r="B95" i="4"/>
  <c r="E93" i="4"/>
  <c r="C94" i="4"/>
  <c r="F92" i="4"/>
  <c r="G92" i="4"/>
  <c r="H92" i="4" l="1"/>
  <c r="A97" i="4"/>
  <c r="D97" i="4"/>
  <c r="B96" i="4"/>
  <c r="F93" i="4"/>
  <c r="G93" i="4"/>
  <c r="C95" i="4"/>
  <c r="E94" i="4"/>
  <c r="H93" i="4" l="1"/>
  <c r="A98" i="4"/>
  <c r="D98" i="4"/>
  <c r="B97" i="4"/>
  <c r="E95" i="4"/>
  <c r="C96" i="4"/>
  <c r="F94" i="4"/>
  <c r="G94" i="4"/>
  <c r="H94" i="4" l="1"/>
  <c r="D99" i="4"/>
  <c r="B98" i="4"/>
  <c r="A99" i="4"/>
  <c r="F95" i="4"/>
  <c r="G95" i="4"/>
  <c r="E96" i="4"/>
  <c r="C97" i="4"/>
  <c r="H95" i="4" l="1"/>
  <c r="A100" i="4"/>
  <c r="D100" i="4"/>
  <c r="B99" i="4"/>
  <c r="E97" i="4"/>
  <c r="C98" i="4"/>
  <c r="F96" i="4"/>
  <c r="G96" i="4"/>
  <c r="H96" i="4" l="1"/>
  <c r="A101" i="4"/>
  <c r="D101" i="4"/>
  <c r="B100" i="4"/>
  <c r="C99" i="4"/>
  <c r="E98" i="4"/>
  <c r="F97" i="4"/>
  <c r="G97" i="4"/>
  <c r="H97" i="4" l="1"/>
  <c r="A102" i="4"/>
  <c r="B101" i="4"/>
  <c r="D102" i="4"/>
  <c r="F98" i="4"/>
  <c r="G98" i="4"/>
  <c r="E99" i="4"/>
  <c r="C100" i="4"/>
  <c r="H98" i="4" l="1"/>
  <c r="B102" i="4"/>
  <c r="D103" i="4"/>
  <c r="A103" i="4"/>
  <c r="F99" i="4"/>
  <c r="G99" i="4"/>
  <c r="E100" i="4"/>
  <c r="G100" i="4" s="1"/>
  <c r="C101" i="4"/>
  <c r="H100" i="4" l="1"/>
  <c r="H99" i="4"/>
  <c r="A104" i="4"/>
  <c r="B103" i="4"/>
  <c r="D104" i="4"/>
  <c r="C102" i="4"/>
  <c r="E101" i="4"/>
  <c r="G101" i="4" s="1"/>
  <c r="F100" i="4"/>
  <c r="H101" i="4" l="1"/>
  <c r="F101" i="4"/>
  <c r="A105" i="4"/>
  <c r="B104" i="4"/>
  <c r="D105" i="4"/>
  <c r="E102" i="4"/>
  <c r="C103" i="4"/>
  <c r="B105" i="4" l="1"/>
  <c r="A106" i="4"/>
  <c r="D106" i="4"/>
  <c r="C104" i="4"/>
  <c r="E103" i="4"/>
  <c r="F102" i="4"/>
  <c r="G102" i="4"/>
  <c r="H102" i="4" l="1"/>
  <c r="A107" i="4"/>
  <c r="D107" i="4"/>
  <c r="B106" i="4"/>
  <c r="F103" i="4"/>
  <c r="G103" i="4"/>
  <c r="E104" i="4"/>
  <c r="C105" i="4"/>
  <c r="H103" i="4" l="1"/>
  <c r="B107" i="4"/>
  <c r="D108" i="4"/>
  <c r="A108" i="4"/>
  <c r="F104" i="4"/>
  <c r="G104" i="4"/>
  <c r="E105" i="4"/>
  <c r="C106" i="4"/>
  <c r="H104" i="4" l="1"/>
  <c r="A109" i="4"/>
  <c r="D109" i="4"/>
  <c r="B108" i="4"/>
  <c r="E106" i="4"/>
  <c r="C107" i="4"/>
  <c r="F105" i="4"/>
  <c r="G105" i="4"/>
  <c r="H105" i="4" l="1"/>
  <c r="D110" i="4"/>
  <c r="A110" i="4"/>
  <c r="B109" i="4"/>
  <c r="F106" i="4"/>
  <c r="G106" i="4"/>
  <c r="C108" i="4"/>
  <c r="E107" i="4"/>
  <c r="H106" i="4" l="1"/>
  <c r="B110" i="4"/>
  <c r="D111" i="4"/>
  <c r="A111" i="4"/>
  <c r="E108" i="4"/>
  <c r="C109" i="4"/>
  <c r="F107" i="4"/>
  <c r="G107" i="4"/>
  <c r="H107" i="4" l="1"/>
  <c r="B111" i="4"/>
  <c r="D112" i="4"/>
  <c r="A112" i="4"/>
  <c r="E109" i="4"/>
  <c r="C110" i="4"/>
  <c r="F108" i="4"/>
  <c r="G108" i="4"/>
  <c r="H108" i="4" l="1"/>
  <c r="A113" i="4"/>
  <c r="B112" i="4"/>
  <c r="D113" i="4"/>
  <c r="E110" i="4"/>
  <c r="C111" i="4"/>
  <c r="F109" i="4"/>
  <c r="G109" i="4"/>
  <c r="H109" i="4" l="1"/>
  <c r="D114" i="4"/>
  <c r="B113" i="4"/>
  <c r="A114" i="4"/>
  <c r="E111" i="4"/>
  <c r="C112" i="4"/>
  <c r="F110" i="4"/>
  <c r="G110" i="4"/>
  <c r="H110" i="4" l="1"/>
  <c r="A115" i="4"/>
  <c r="B114" i="4"/>
  <c r="D115" i="4"/>
  <c r="F111" i="4"/>
  <c r="G111" i="4"/>
  <c r="C113" i="4"/>
  <c r="E112" i="4"/>
  <c r="H111" i="4" l="1"/>
  <c r="D116" i="4"/>
  <c r="A116" i="4"/>
  <c r="B115" i="4"/>
  <c r="F112" i="4"/>
  <c r="G112" i="4"/>
  <c r="C114" i="4"/>
  <c r="E113" i="4"/>
  <c r="G113" i="4" s="1"/>
  <c r="H112" i="4" l="1"/>
  <c r="H113" i="4"/>
  <c r="D117" i="4"/>
  <c r="B116" i="4"/>
  <c r="A117" i="4"/>
  <c r="C115" i="4"/>
  <c r="E114" i="4"/>
  <c r="G114" i="4" s="1"/>
  <c r="F113" i="4"/>
  <c r="H114" i="4" l="1"/>
  <c r="B117" i="4"/>
  <c r="D118" i="4"/>
  <c r="A118" i="4"/>
  <c r="C116" i="4"/>
  <c r="E115" i="4"/>
  <c r="F114" i="4"/>
  <c r="A119" i="4" l="1"/>
  <c r="D119" i="4"/>
  <c r="B118" i="4"/>
  <c r="F115" i="4"/>
  <c r="G115" i="4"/>
  <c r="E116" i="4"/>
  <c r="C117" i="4"/>
  <c r="H115" i="4" l="1"/>
  <c r="A120" i="4"/>
  <c r="D120" i="4"/>
  <c r="B119" i="4"/>
  <c r="C118" i="4"/>
  <c r="E117" i="4"/>
  <c r="F116" i="4"/>
  <c r="G116" i="4"/>
  <c r="H116" i="4" l="1"/>
  <c r="B120" i="4"/>
  <c r="A121" i="4"/>
  <c r="D121" i="4"/>
  <c r="F117" i="4"/>
  <c r="G117" i="4"/>
  <c r="C119" i="4"/>
  <c r="E118" i="4"/>
  <c r="G118" i="4" s="1"/>
  <c r="H117" i="4" l="1"/>
  <c r="H118" i="4"/>
  <c r="F118" i="4"/>
  <c r="B121" i="4"/>
  <c r="A122" i="4"/>
  <c r="D122" i="4"/>
  <c r="C120" i="4"/>
  <c r="E119" i="4"/>
  <c r="G119" i="4" s="1"/>
  <c r="H119" i="4" l="1"/>
  <c r="A123" i="4"/>
  <c r="D123" i="4"/>
  <c r="B122" i="4"/>
  <c r="E120" i="4"/>
  <c r="C121" i="4"/>
  <c r="F119" i="4"/>
  <c r="B123" i="4" l="1"/>
  <c r="D124" i="4"/>
  <c r="A124" i="4"/>
  <c r="C122" i="4"/>
  <c r="E121" i="4"/>
  <c r="F120" i="4"/>
  <c r="G120" i="4"/>
  <c r="H120" i="4" l="1"/>
  <c r="D125" i="4"/>
  <c r="B124" i="4"/>
  <c r="A125" i="4"/>
  <c r="F121" i="4"/>
  <c r="G121" i="4"/>
  <c r="E122" i="4"/>
  <c r="C123" i="4"/>
  <c r="H121" i="4" l="1"/>
  <c r="B125" i="4"/>
  <c r="D126" i="4"/>
  <c r="A126" i="4"/>
  <c r="F122" i="4"/>
  <c r="G122" i="4"/>
  <c r="C124" i="4"/>
  <c r="E123" i="4"/>
  <c r="H122" i="4" l="1"/>
  <c r="B126" i="4"/>
  <c r="D127" i="4"/>
  <c r="A127" i="4"/>
  <c r="F123" i="4"/>
  <c r="G123" i="4"/>
  <c r="E124" i="4"/>
  <c r="C125" i="4"/>
  <c r="H123" i="4" l="1"/>
  <c r="B127" i="4"/>
  <c r="D128" i="4"/>
  <c r="A128" i="4"/>
  <c r="F124" i="4"/>
  <c r="G124" i="4"/>
  <c r="E125" i="4"/>
  <c r="C126" i="4"/>
  <c r="H124" i="4" l="1"/>
  <c r="B128" i="4"/>
  <c r="A129" i="4"/>
  <c r="D129" i="4"/>
  <c r="F125" i="4"/>
  <c r="G125" i="4"/>
  <c r="C127" i="4"/>
  <c r="E126" i="4"/>
  <c r="G126" i="4" s="1"/>
  <c r="H125" i="4" l="1"/>
  <c r="H126" i="4"/>
  <c r="B129" i="4"/>
  <c r="D130" i="4"/>
  <c r="A130" i="4"/>
  <c r="C128" i="4"/>
  <c r="E127" i="4"/>
  <c r="F126" i="4"/>
  <c r="B130" i="4" l="1"/>
  <c r="A131" i="4"/>
  <c r="D131" i="4"/>
  <c r="F127" i="4"/>
  <c r="G127" i="4"/>
  <c r="E128" i="4"/>
  <c r="C129" i="4"/>
  <c r="H127" i="4" l="1"/>
  <c r="A132" i="4"/>
  <c r="D132" i="4"/>
  <c r="B131" i="4"/>
  <c r="E129" i="4"/>
  <c r="G129" i="4" s="1"/>
  <c r="C130" i="4"/>
  <c r="F128" i="4"/>
  <c r="G128" i="4"/>
  <c r="H129" i="4" l="1"/>
  <c r="H128" i="4"/>
  <c r="F129" i="4"/>
  <c r="B132" i="4"/>
  <c r="D133" i="4"/>
  <c r="A133" i="4"/>
  <c r="C131" i="4"/>
  <c r="E130" i="4"/>
  <c r="A134" i="4" l="1"/>
  <c r="B133" i="4"/>
  <c r="D134" i="4"/>
  <c r="F130" i="4"/>
  <c r="G130" i="4"/>
  <c r="C132" i="4"/>
  <c r="E131" i="4"/>
  <c r="G131" i="4" s="1"/>
  <c r="H130" i="4" l="1"/>
  <c r="H131" i="4"/>
  <c r="F131" i="4"/>
  <c r="B134" i="4"/>
  <c r="D135" i="4"/>
  <c r="A135" i="4"/>
  <c r="E132" i="4"/>
  <c r="C133" i="4"/>
  <c r="B135" i="4" l="1"/>
  <c r="D136" i="4"/>
  <c r="A136" i="4"/>
  <c r="E133" i="4"/>
  <c r="G133" i="4" s="1"/>
  <c r="C134" i="4"/>
  <c r="F132" i="4"/>
  <c r="F133" i="4" s="1"/>
  <c r="G132" i="4"/>
  <c r="H132" i="4" l="1"/>
  <c r="H133" i="4"/>
  <c r="D137" i="4"/>
  <c r="A137" i="4"/>
  <c r="B136" i="4"/>
  <c r="E134" i="4"/>
  <c r="C135" i="4"/>
  <c r="D138" i="4" l="1"/>
  <c r="B137" i="4"/>
  <c r="A138" i="4"/>
  <c r="C136" i="4"/>
  <c r="E135" i="4"/>
  <c r="G135" i="4" s="1"/>
  <c r="F134" i="4"/>
  <c r="G134" i="4"/>
  <c r="F135" i="4" l="1"/>
  <c r="H135" i="4"/>
  <c r="H134" i="4"/>
  <c r="A139" i="4"/>
  <c r="B138" i="4"/>
  <c r="D139" i="4"/>
  <c r="C137" i="4"/>
  <c r="E136" i="4"/>
  <c r="B139" i="4" l="1"/>
  <c r="A140" i="4"/>
  <c r="D140" i="4"/>
  <c r="E137" i="4"/>
  <c r="C138" i="4"/>
  <c r="F136" i="4"/>
  <c r="G136" i="4"/>
  <c r="H136" i="4" l="1"/>
  <c r="D141" i="4"/>
  <c r="B140" i="4"/>
  <c r="A141" i="4"/>
  <c r="C139" i="4"/>
  <c r="E138" i="4"/>
  <c r="F137" i="4"/>
  <c r="G137" i="4"/>
  <c r="H137" i="4" l="1"/>
  <c r="B141" i="4"/>
  <c r="A142" i="4"/>
  <c r="D142" i="4"/>
  <c r="C140" i="4"/>
  <c r="E139" i="4"/>
  <c r="F138" i="4"/>
  <c r="G138" i="4"/>
  <c r="H138" i="4" l="1"/>
  <c r="D143" i="4"/>
  <c r="A143" i="4"/>
  <c r="B142" i="4"/>
  <c r="F139" i="4"/>
  <c r="G139" i="4"/>
  <c r="E140" i="4"/>
  <c r="C141" i="4"/>
  <c r="H139" i="4" l="1"/>
  <c r="A144" i="4"/>
  <c r="D144" i="4"/>
  <c r="B143" i="4"/>
  <c r="F140" i="4"/>
  <c r="G140" i="4"/>
  <c r="E141" i="4"/>
  <c r="C142" i="4"/>
  <c r="H140" i="4" l="1"/>
  <c r="D145" i="4"/>
  <c r="B144" i="4"/>
  <c r="A145" i="4"/>
  <c r="F141" i="4"/>
  <c r="G141" i="4"/>
  <c r="C143" i="4"/>
  <c r="E142" i="4"/>
  <c r="H141" i="4" l="1"/>
  <c r="B145" i="4"/>
  <c r="A146" i="4"/>
  <c r="D146" i="4"/>
  <c r="C144" i="4"/>
  <c r="E143" i="4"/>
  <c r="G143" i="4" s="1"/>
  <c r="F142" i="4"/>
  <c r="G142" i="4"/>
  <c r="F143" i="4" l="1"/>
  <c r="H143" i="4"/>
  <c r="H142" i="4"/>
  <c r="A147" i="4"/>
  <c r="B146" i="4"/>
  <c r="D147" i="4"/>
  <c r="E144" i="4"/>
  <c r="C145" i="4"/>
  <c r="B147" i="4" l="1"/>
  <c r="D148" i="4"/>
  <c r="A148" i="4"/>
  <c r="F144" i="4"/>
  <c r="G144" i="4"/>
  <c r="E145" i="4"/>
  <c r="G145" i="4" s="1"/>
  <c r="C146" i="4"/>
  <c r="H145" i="4" l="1"/>
  <c r="H144" i="4"/>
  <c r="D149" i="4"/>
  <c r="A149" i="4"/>
  <c r="B148" i="4"/>
  <c r="E146" i="4"/>
  <c r="G146" i="4" s="1"/>
  <c r="C147" i="4"/>
  <c r="F145" i="4"/>
  <c r="H146" i="4" l="1"/>
  <c r="F146" i="4"/>
  <c r="A150" i="4"/>
  <c r="D150" i="4"/>
  <c r="B149" i="4"/>
  <c r="C148" i="4"/>
  <c r="E147" i="4"/>
  <c r="D151" i="4" l="1"/>
  <c r="B150" i="4"/>
  <c r="A151" i="4"/>
  <c r="F147" i="4"/>
  <c r="G147" i="4"/>
  <c r="E148" i="4"/>
  <c r="G148" i="4" s="1"/>
  <c r="C149" i="4"/>
  <c r="H148" i="4" l="1"/>
  <c r="H147" i="4"/>
  <c r="F148" i="4"/>
  <c r="D152" i="4"/>
  <c r="B151" i="4"/>
  <c r="A152" i="4"/>
  <c r="E149" i="4"/>
  <c r="C150" i="4"/>
  <c r="A153" i="4" l="1"/>
  <c r="B152" i="4"/>
  <c r="D153" i="4"/>
  <c r="C151" i="4"/>
  <c r="E150" i="4"/>
  <c r="G150" i="4" s="1"/>
  <c r="F149" i="4"/>
  <c r="G149" i="4"/>
  <c r="H150" i="4" l="1"/>
  <c r="H149" i="4"/>
  <c r="F150" i="4"/>
  <c r="A154" i="4"/>
  <c r="B153" i="4"/>
  <c r="D154" i="4"/>
  <c r="E151" i="4"/>
  <c r="G151" i="4" s="1"/>
  <c r="C152" i="4"/>
  <c r="H151" i="4" l="1"/>
  <c r="F151" i="4"/>
  <c r="B154" i="4"/>
  <c r="D155" i="4"/>
  <c r="A155" i="4"/>
  <c r="E152" i="4"/>
  <c r="G152" i="4" s="1"/>
  <c r="C153" i="4"/>
  <c r="H152" i="4" l="1"/>
  <c r="F152" i="4"/>
  <c r="B155" i="4"/>
  <c r="A156" i="4"/>
  <c r="D156" i="4"/>
  <c r="C154" i="4"/>
  <c r="E153" i="4"/>
  <c r="A157" i="4" l="1"/>
  <c r="B156" i="4"/>
  <c r="D157" i="4"/>
  <c r="E154" i="4"/>
  <c r="C155" i="4"/>
  <c r="F153" i="4"/>
  <c r="G153" i="4"/>
  <c r="H153" i="4" l="1"/>
  <c r="D158" i="4"/>
  <c r="B157" i="4"/>
  <c r="A158" i="4"/>
  <c r="F154" i="4"/>
  <c r="G154" i="4"/>
  <c r="C156" i="4"/>
  <c r="E155" i="4"/>
  <c r="H154" i="4" l="1"/>
  <c r="D159" i="4"/>
  <c r="B158" i="4"/>
  <c r="A159" i="4"/>
  <c r="F155" i="4"/>
  <c r="G155" i="4"/>
  <c r="E156" i="4"/>
  <c r="C157" i="4"/>
  <c r="H155" i="4" l="1"/>
  <c r="D160" i="4"/>
  <c r="B159" i="4"/>
  <c r="A160" i="4"/>
  <c r="E157" i="4"/>
  <c r="C158" i="4"/>
  <c r="F156" i="4"/>
  <c r="G156" i="4"/>
  <c r="H156" i="4" l="1"/>
  <c r="A161" i="4"/>
  <c r="D161" i="4"/>
  <c r="B160" i="4"/>
  <c r="C159" i="4"/>
  <c r="E158" i="4"/>
  <c r="F157" i="4"/>
  <c r="G157" i="4"/>
  <c r="H157" i="4" l="1"/>
  <c r="A162" i="4"/>
  <c r="B161" i="4"/>
  <c r="D162" i="4"/>
  <c r="F158" i="4"/>
  <c r="G158" i="4"/>
  <c r="C160" i="4"/>
  <c r="E159" i="4"/>
  <c r="H158" i="4" l="1"/>
  <c r="D163" i="4"/>
  <c r="A163" i="4"/>
  <c r="B162" i="4"/>
  <c r="E160" i="4"/>
  <c r="C161" i="4"/>
  <c r="F159" i="4"/>
  <c r="G159" i="4"/>
  <c r="H159" i="4" l="1"/>
  <c r="A164" i="4"/>
  <c r="D164" i="4"/>
  <c r="B163" i="4"/>
  <c r="E161" i="4"/>
  <c r="C162" i="4"/>
  <c r="F160" i="4"/>
  <c r="G160" i="4"/>
  <c r="H160" i="4" l="1"/>
  <c r="A165" i="4"/>
  <c r="B164" i="4"/>
  <c r="D165" i="4"/>
  <c r="F161" i="4"/>
  <c r="G161" i="4"/>
  <c r="C163" i="4"/>
  <c r="E162" i="4"/>
  <c r="H161" i="4" l="1"/>
  <c r="A166" i="4"/>
  <c r="B165" i="4"/>
  <c r="D166" i="4"/>
  <c r="F162" i="4"/>
  <c r="G162" i="4"/>
  <c r="C164" i="4"/>
  <c r="E163" i="4"/>
  <c r="H162" i="4" l="1"/>
  <c r="D167" i="4"/>
  <c r="B166" i="4"/>
  <c r="A167" i="4"/>
  <c r="C165" i="4"/>
  <c r="E164" i="4"/>
  <c r="F163" i="4"/>
  <c r="G163" i="4"/>
  <c r="H163" i="4" l="1"/>
  <c r="B167" i="4"/>
  <c r="D168" i="4"/>
  <c r="A168" i="4"/>
  <c r="F164" i="4"/>
  <c r="G164" i="4"/>
  <c r="C166" i="4"/>
  <c r="E165" i="4"/>
  <c r="H164" i="4" l="1"/>
  <c r="B168" i="4"/>
  <c r="A169" i="4"/>
  <c r="B169" i="4" s="1"/>
  <c r="D169" i="4"/>
  <c r="F165" i="4"/>
  <c r="G165" i="4"/>
  <c r="E166" i="4"/>
  <c r="C167" i="4"/>
  <c r="H165" i="4" l="1"/>
  <c r="C168" i="4"/>
  <c r="E167" i="4"/>
  <c r="F166" i="4"/>
  <c r="G166" i="4"/>
  <c r="H166" i="4" l="1"/>
  <c r="F167" i="4"/>
  <c r="G167" i="4"/>
  <c r="E168" i="4"/>
  <c r="C169" i="4"/>
  <c r="E169" i="4" s="1"/>
  <c r="H167" i="4" l="1"/>
  <c r="G169" i="4"/>
  <c r="F168" i="4"/>
  <c r="F169" i="4" s="1"/>
  <c r="G168" i="4"/>
  <c r="H168" i="4" l="1"/>
  <c r="H169" i="4"/>
  <c r="B3" i="4" s="1"/>
</calcChain>
</file>

<file path=xl/sharedStrings.xml><?xml version="1.0" encoding="utf-8"?>
<sst xmlns="http://schemas.openxmlformats.org/spreadsheetml/2006/main" count="60" uniqueCount="37">
  <si>
    <t>Decline Rates</t>
  </si>
  <si>
    <t>Year-1</t>
  </si>
  <si>
    <t>Year-2</t>
  </si>
  <si>
    <t>Year-3</t>
  </si>
  <si>
    <t>Discount Rate</t>
  </si>
  <si>
    <t>Well Age</t>
  </si>
  <si>
    <t>Decline Rate</t>
  </si>
  <si>
    <t>Royalty Interest Value</t>
  </si>
  <si>
    <t>Royalty Interest</t>
  </si>
  <si>
    <t>Days in Operation</t>
  </si>
  <si>
    <t>Royalties Rec'd</t>
  </si>
  <si>
    <t xml:space="preserve"> </t>
  </si>
  <si>
    <t>Declined value</t>
  </si>
  <si>
    <t>Discount multiple</t>
  </si>
  <si>
    <t>Discounted value</t>
  </si>
  <si>
    <t>Running total</t>
  </si>
  <si>
    <t>Income</t>
  </si>
  <si>
    <t>Vlookup year</t>
  </si>
  <si>
    <t>Natural Resource Property Valuation Variable Document                   Excel Document Input</t>
  </si>
  <si>
    <t>Decline Rates are based on well formation number. If the well formation is not known, this information may be obtained from the producer of the well. You will find the Decline Rates via the Natural Resource Property Valuation Variables.  Well formation information and county should be known prior to finding decline rates. Decline Rates via formation code begin on page 4 of the below linked document. Year 1, Year 2, and Year 3 are placed in the corresponding Year 1, Year 2, and Year 3 cells. Please see the example below.</t>
  </si>
  <si>
    <t xml:space="preserve">Well age is the length of time the well has been producing. This information may be obtained from the producer of the well. </t>
  </si>
  <si>
    <t>Projected Year</t>
  </si>
  <si>
    <t>Royalty-Vertical Tab</t>
  </si>
  <si>
    <t>Note: If this information is unknown, it may be provided by the well producer</t>
  </si>
  <si>
    <t xml:space="preserve">Utilize this tab for all wells that are not Marcellus. Vertical wells have a projection of 150 years. The highlighted row signifies the year in which the royalty interest value is being pulled for the current tax year. </t>
  </si>
  <si>
    <t>Definitions</t>
  </si>
  <si>
    <t>Vertical Well</t>
  </si>
  <si>
    <t>Horizontal Well</t>
  </si>
  <si>
    <t>Royalty-Horizontal Tab</t>
  </si>
  <si>
    <r>
      <t xml:space="preserve">Utilize this tab for all wells that are horizontal Marcellus. Marcellus wells are valued on a 30 year chart, using the equation of </t>
    </r>
    <r>
      <rPr>
        <i/>
        <sz val="10"/>
        <color rgb="FF000000"/>
        <rFont val="Arial"/>
        <family val="2"/>
      </rPr>
      <t>31</t>
    </r>
    <r>
      <rPr>
        <b/>
        <sz val="10"/>
        <color rgb="FF000000"/>
        <rFont val="Arial"/>
        <family val="2"/>
      </rPr>
      <t>-</t>
    </r>
    <r>
      <rPr>
        <i/>
        <sz val="10"/>
        <color rgb="FF000000"/>
        <rFont val="Arial"/>
        <family val="2"/>
      </rPr>
      <t>years of operation</t>
    </r>
    <r>
      <rPr>
        <b/>
        <sz val="10"/>
        <color rgb="FF000000"/>
        <rFont val="Arial"/>
        <family val="2"/>
      </rPr>
      <t>=</t>
    </r>
    <r>
      <rPr>
        <i/>
        <sz val="10"/>
        <color rgb="FF000000"/>
        <rFont val="Arial"/>
        <family val="2"/>
      </rPr>
      <t>Projected year of valuation</t>
    </r>
  </si>
  <si>
    <t xml:space="preserve">Enter the gross amount of royalties. This number can be obtained from the producer. </t>
  </si>
  <si>
    <t>Note: The number in which received is not always reflective of the gross royalty amount</t>
  </si>
  <si>
    <r>
      <t xml:space="preserve">According to </t>
    </r>
    <r>
      <rPr>
        <i/>
        <u/>
        <sz val="10"/>
        <color rgb="FF000000"/>
        <rFont val="Arial"/>
        <family val="2"/>
      </rPr>
      <t>110CSR1J 3.52</t>
    </r>
    <r>
      <rPr>
        <sz val="10"/>
        <color rgb="FF000000"/>
        <rFont val="Arial"/>
        <family val="2"/>
      </rPr>
      <t xml:space="preserve"> "Royalty interest" means the fractional interest in oil production or natural gas production, or both, that may or may not be subject to development costs or operating expenses and extends undiminished over the life of the property. Typically, it is retained by OIl or natural gas rights owner or lessor  or the oil or natural gas, or both. </t>
    </r>
  </si>
  <si>
    <r>
      <t xml:space="preserve">According to </t>
    </r>
    <r>
      <rPr>
        <i/>
        <u/>
        <sz val="10"/>
        <color rgb="FF000000"/>
        <rFont val="Arial"/>
        <family val="2"/>
      </rPr>
      <t>110CSR1J 3.56</t>
    </r>
    <r>
      <rPr>
        <sz val="10"/>
        <color rgb="FF000000"/>
        <rFont val="Arial"/>
        <family val="2"/>
      </rPr>
      <t>. "Vertical well" means any well producing either gas or oil, or both gas and oil, that is not a horizontal well as defined in this rule.</t>
    </r>
  </si>
  <si>
    <r>
      <t xml:space="preserve">According to </t>
    </r>
    <r>
      <rPr>
        <i/>
        <u/>
        <sz val="10"/>
        <color rgb="FF000000"/>
        <rFont val="Arial"/>
        <family val="2"/>
      </rPr>
      <t>110CSR1J 3.23</t>
    </r>
    <r>
      <rPr>
        <sz val="10"/>
        <color rgb="FF000000"/>
        <rFont val="Arial"/>
        <family val="2"/>
      </rPr>
      <t xml:space="preserve">. "Horizontal well" or "directional well" - …the term "horizontal well" or "directional well" means a well, the wellbore of which is initially drilled on a vertical or directional plane and which is curved to become horizontal or nearly horizontal, in order to parallel a particular geographical formation and which may include multiple horizonatal or stacked laterals. </t>
    </r>
  </si>
  <si>
    <t>If a well is less than one year old, the amount of days which the well was in production would utilized. Otherwise, days of operation is 365.</t>
  </si>
  <si>
    <t>Natural Resource Property Valuation Variables - Final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</si>
</sst>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_);_(&quot;$&quot;* \(#,##0\);_(&quot;$&quot;* &quot;-&quot;??_);_(@_)"/>
    <numFmt numFmtId="165" formatCode="0.000000"/>
    <numFmt numFmtId="166" formatCode="&quot;$&quot;#,##0.00"/>
    <numFmt numFmtId="167" formatCode="&quot;$&quot;#,##0"/>
  </numFmts>
  <fonts count="13" x14ac:knownFonts="1">
    <font>
      <sz val="10"/>
      <color rgb="FF000000"/>
      <name val="Arial"/>
    </font>
    <font>
      <sz val="10"/>
      <color theme="1"/>
      <name val="Arial"/>
      <family val="2"/>
    </font>
    <font>
      <b/>
      <sz val="10"/>
      <color theme="1"/>
      <name val="Arial"/>
      <family val="2"/>
    </font>
    <font>
      <sz val="10"/>
      <color rgb="FF000000"/>
      <name val="Arial"/>
      <family val="2"/>
    </font>
    <font>
      <i/>
      <u/>
      <sz val="10"/>
      <color theme="1"/>
      <name val="Arial"/>
      <family val="2"/>
    </font>
    <font>
      <b/>
      <sz val="10"/>
      <color rgb="FF000000"/>
      <name val="Arial"/>
      <family val="2"/>
    </font>
    <font>
      <u/>
      <sz val="10"/>
      <color rgb="FF000000"/>
      <name val="Arial"/>
      <family val="2"/>
    </font>
    <font>
      <i/>
      <u/>
      <sz val="10"/>
      <color rgb="FF000000"/>
      <name val="Arial"/>
      <family val="2"/>
    </font>
    <font>
      <i/>
      <sz val="10"/>
      <color rgb="FF000000"/>
      <name val="Arial"/>
      <family val="2"/>
    </font>
    <font>
      <b/>
      <i/>
      <sz val="10"/>
      <color rgb="FF000000"/>
      <name val="Arial"/>
      <family val="2"/>
    </font>
    <font>
      <b/>
      <i/>
      <sz val="10"/>
      <color theme="1"/>
      <name val="Arial"/>
      <family val="2"/>
    </font>
    <font>
      <b/>
      <sz val="11"/>
      <color rgb="FF000000"/>
      <name val="Arial"/>
      <family val="2"/>
    </font>
    <font>
      <u/>
      <sz val="10"/>
      <color theme="10"/>
      <name val="Arial"/>
      <family val="2"/>
    </font>
  </fonts>
  <fills count="9">
    <fill>
      <patternFill patternType="none"/>
    </fill>
    <fill>
      <patternFill patternType="gray125"/>
    </fill>
    <fill>
      <patternFill patternType="solid">
        <fgColor rgb="FFD9D9D9"/>
        <bgColor rgb="FFD9D9D9"/>
      </patternFill>
    </fill>
    <fill>
      <patternFill patternType="solid">
        <fgColor theme="7" tint="0.79998168889431442"/>
        <bgColor indexed="64"/>
      </patternFill>
    </fill>
    <fill>
      <patternFill patternType="solid">
        <fgColor rgb="FFFFFF00"/>
        <bgColor indexed="64"/>
      </patternFill>
    </fill>
    <fill>
      <patternFill patternType="solid">
        <fgColor rgb="FFFFFF00"/>
        <bgColor rgb="FF000000"/>
      </patternFill>
    </fill>
    <fill>
      <patternFill patternType="solid">
        <fgColor rgb="FFD1F1DA"/>
        <bgColor rgb="FF000000"/>
      </patternFill>
    </fill>
    <fill>
      <patternFill patternType="solid">
        <fgColor theme="2" tint="-0.249977111117893"/>
        <bgColor indexed="64"/>
      </patternFill>
    </fill>
    <fill>
      <patternFill patternType="solid">
        <fgColor theme="2" tint="-0.249977111117893"/>
        <bgColor rgb="FFD9D9D9"/>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s>
  <cellStyleXfs count="2">
    <xf numFmtId="0" fontId="0" fillId="0" borderId="0"/>
    <xf numFmtId="0" fontId="12" fillId="0" borderId="0" applyNumberFormat="0" applyFill="0" applyBorder="0" applyAlignment="0" applyProtection="0"/>
  </cellStyleXfs>
  <cellXfs count="56">
    <xf numFmtId="0" fontId="0" fillId="0" borderId="0" xfId="0"/>
    <xf numFmtId="0" fontId="1" fillId="0" borderId="0" xfId="0" applyFont="1"/>
    <xf numFmtId="0" fontId="2" fillId="0" borderId="0" xfId="0" applyFont="1" applyAlignment="1">
      <alignment horizontal="left"/>
    </xf>
    <xf numFmtId="0" fontId="3" fillId="0" borderId="0" xfId="0" applyFont="1"/>
    <xf numFmtId="166" fontId="1" fillId="0" borderId="0" xfId="0" applyNumberFormat="1" applyFont="1"/>
    <xf numFmtId="0" fontId="1" fillId="0" borderId="0" xfId="0" applyFont="1" applyAlignment="1">
      <alignment horizontal="right"/>
    </xf>
    <xf numFmtId="10" fontId="1" fillId="0" borderId="0" xfId="0" applyNumberFormat="1" applyFont="1"/>
    <xf numFmtId="164" fontId="1" fillId="0" borderId="0" xfId="0" applyNumberFormat="1" applyFont="1"/>
    <xf numFmtId="165" fontId="1" fillId="0" borderId="0" xfId="0" applyNumberFormat="1" applyFont="1"/>
    <xf numFmtId="164" fontId="3" fillId="0" borderId="0" xfId="0" applyNumberFormat="1" applyFont="1"/>
    <xf numFmtId="0" fontId="4" fillId="0" borderId="0" xfId="0" applyFont="1"/>
    <xf numFmtId="0" fontId="4" fillId="0" borderId="1" xfId="0" applyFont="1" applyBorder="1"/>
    <xf numFmtId="10" fontId="1" fillId="0" borderId="0" xfId="0" applyNumberFormat="1" applyFont="1" applyAlignment="1">
      <alignment horizontal="right"/>
    </xf>
    <xf numFmtId="167" fontId="2" fillId="4" borderId="0" xfId="0" applyNumberFormat="1" applyFont="1" applyFill="1"/>
    <xf numFmtId="1" fontId="3" fillId="0" borderId="0" xfId="0" applyNumberFormat="1" applyFont="1"/>
    <xf numFmtId="0" fontId="3" fillId="0" borderId="0" xfId="0" applyFont="1" applyAlignment="1">
      <alignment wrapText="1"/>
    </xf>
    <xf numFmtId="0" fontId="0" fillId="0" borderId="2" xfId="0" applyBorder="1"/>
    <xf numFmtId="0" fontId="5" fillId="0" borderId="0" xfId="0" applyFont="1" applyAlignment="1">
      <alignment wrapText="1"/>
    </xf>
    <xf numFmtId="0" fontId="0" fillId="0" borderId="0" xfId="0" applyAlignment="1">
      <alignment wrapText="1"/>
    </xf>
    <xf numFmtId="0" fontId="5" fillId="0" borderId="0" xfId="0" applyFont="1" applyAlignment="1">
      <alignment horizontal="left"/>
    </xf>
    <xf numFmtId="167" fontId="5" fillId="5" borderId="0" xfId="0" applyNumberFormat="1" applyFont="1" applyFill="1"/>
    <xf numFmtId="166" fontId="3" fillId="0" borderId="0" xfId="0" applyNumberFormat="1" applyFont="1"/>
    <xf numFmtId="0" fontId="3" fillId="0" borderId="0" xfId="0" applyFont="1" applyAlignment="1">
      <alignment horizontal="right"/>
    </xf>
    <xf numFmtId="0" fontId="7" fillId="0" borderId="0" xfId="0" applyFont="1"/>
    <xf numFmtId="0" fontId="7" fillId="0" borderId="1" xfId="0" applyFont="1" applyBorder="1"/>
    <xf numFmtId="10" fontId="3" fillId="0" borderId="0" xfId="0" applyNumberFormat="1" applyFont="1" applyAlignment="1">
      <alignment horizontal="right"/>
    </xf>
    <xf numFmtId="10" fontId="3" fillId="0" borderId="0" xfId="0" applyNumberFormat="1" applyFont="1"/>
    <xf numFmtId="165" fontId="3" fillId="0" borderId="0" xfId="0" applyNumberFormat="1" applyFont="1"/>
    <xf numFmtId="164" fontId="1" fillId="3" borderId="0" xfId="0" applyNumberFormat="1" applyFont="1" applyFill="1" applyAlignment="1" applyProtection="1">
      <alignment horizontal="right"/>
      <protection locked="0"/>
    </xf>
    <xf numFmtId="10" fontId="1" fillId="3" borderId="0" xfId="0" applyNumberFormat="1" applyFont="1" applyFill="1" applyAlignment="1" applyProtection="1">
      <alignment horizontal="right"/>
      <protection locked="0"/>
    </xf>
    <xf numFmtId="0" fontId="1" fillId="3" borderId="0" xfId="0" applyFont="1" applyFill="1" applyProtection="1">
      <protection locked="0"/>
    </xf>
    <xf numFmtId="164" fontId="3" fillId="6" borderId="0" xfId="0" applyNumberFormat="1" applyFont="1" applyFill="1" applyAlignment="1" applyProtection="1">
      <alignment horizontal="right"/>
      <protection locked="0"/>
    </xf>
    <xf numFmtId="10" fontId="3" fillId="6" borderId="0" xfId="0" applyNumberFormat="1" applyFont="1" applyFill="1" applyAlignment="1" applyProtection="1">
      <alignment horizontal="right"/>
      <protection locked="0"/>
    </xf>
    <xf numFmtId="0" fontId="3" fillId="6" borderId="0" xfId="0" applyFont="1" applyFill="1" applyProtection="1">
      <protection locked="0"/>
    </xf>
    <xf numFmtId="0" fontId="3" fillId="7" borderId="0" xfId="0" applyFont="1" applyFill="1"/>
    <xf numFmtId="164" fontId="5" fillId="0" borderId="0" xfId="0" applyNumberFormat="1" applyFont="1" applyAlignment="1">
      <alignment horizontal="center" wrapText="1"/>
    </xf>
    <xf numFmtId="0" fontId="8" fillId="0" borderId="0" xfId="0" applyFont="1"/>
    <xf numFmtId="0" fontId="5" fillId="0" borderId="0" xfId="0" applyFont="1"/>
    <xf numFmtId="0" fontId="3" fillId="0" borderId="2" xfId="0" applyFont="1" applyBorder="1"/>
    <xf numFmtId="0" fontId="0" fillId="0" borderId="0" xfId="0" applyAlignment="1">
      <alignment horizontal="left"/>
    </xf>
    <xf numFmtId="0" fontId="0" fillId="0" borderId="2" xfId="0" applyBorder="1" applyAlignment="1">
      <alignment horizontal="left"/>
    </xf>
    <xf numFmtId="0" fontId="8" fillId="0" borderId="2" xfId="0" applyFont="1" applyBorder="1"/>
    <xf numFmtId="0" fontId="9" fillId="0" borderId="0" xfId="0" applyFont="1" applyAlignment="1">
      <alignment horizontal="left"/>
    </xf>
    <xf numFmtId="0" fontId="10" fillId="0" borderId="0" xfId="0" applyFont="1" applyAlignment="1">
      <alignment horizontal="left"/>
    </xf>
    <xf numFmtId="0" fontId="6" fillId="0" borderId="2" xfId="0" applyFont="1" applyBorder="1" applyAlignment="1">
      <alignment horizontal="left"/>
    </xf>
    <xf numFmtId="0" fontId="6" fillId="0" borderId="2" xfId="0" applyFont="1" applyBorder="1"/>
    <xf numFmtId="0" fontId="9" fillId="0" borderId="2" xfId="0" applyFont="1" applyBorder="1" applyAlignment="1">
      <alignment horizontal="left"/>
    </xf>
    <xf numFmtId="0" fontId="5" fillId="0" borderId="0" xfId="0" applyFont="1" applyAlignment="1">
      <alignment horizontal="left" vertical="top"/>
    </xf>
    <xf numFmtId="0" fontId="6" fillId="0" borderId="0" xfId="0" applyFont="1" applyAlignment="1">
      <alignment horizontal="left"/>
    </xf>
    <xf numFmtId="0" fontId="6" fillId="0" borderId="0" xfId="0" applyFont="1"/>
    <xf numFmtId="0" fontId="11" fillId="0" borderId="0" xfId="0" applyFont="1"/>
    <xf numFmtId="0" fontId="12" fillId="0" borderId="2" xfId="1" applyBorder="1"/>
    <xf numFmtId="0" fontId="1" fillId="2" borderId="0" xfId="0" applyFont="1" applyFill="1" applyAlignment="1">
      <alignment horizontal="center"/>
    </xf>
    <xf numFmtId="0" fontId="3" fillId="0" borderId="0" xfId="0" applyFont="1"/>
    <xf numFmtId="0" fontId="3" fillId="8" borderId="0" xfId="0" applyFont="1" applyFill="1" applyAlignment="1">
      <alignment horizontal="center"/>
    </xf>
    <xf numFmtId="0" fontId="3" fillId="7" borderId="0" xfId="0" applyFont="1" applyFill="1"/>
  </cellXfs>
  <cellStyles count="2">
    <cellStyle name="Hyperlink" xfId="1" builtinId="8"/>
    <cellStyle name="Normal"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14</xdr:row>
      <xdr:rowOff>114300</xdr:rowOff>
    </xdr:from>
    <xdr:to>
      <xdr:col>1</xdr:col>
      <xdr:colOff>3190875</xdr:colOff>
      <xdr:row>16</xdr:row>
      <xdr:rowOff>146427</xdr:rowOff>
    </xdr:to>
    <xdr:pic>
      <xdr:nvPicPr>
        <xdr:cNvPr id="4" name="Picture 3">
          <a:extLst>
            <a:ext uri="{FF2B5EF4-FFF2-40B4-BE49-F238E27FC236}">
              <a16:creationId xmlns:a16="http://schemas.microsoft.com/office/drawing/2014/main" id="{3B98E74A-93F3-4120-9934-E143AA28ABC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52550" y="3914775"/>
          <a:ext cx="3000375" cy="355977"/>
        </a:xfrm>
        <a:prstGeom prst="rect">
          <a:avLst/>
        </a:prstGeom>
      </xdr:spPr>
    </xdr:pic>
    <xdr:clientData/>
  </xdr:twoCellAnchor>
  <xdr:twoCellAnchor editAs="oneCell">
    <xdr:from>
      <xdr:col>1</xdr:col>
      <xdr:colOff>3838575</xdr:colOff>
      <xdr:row>14</xdr:row>
      <xdr:rowOff>1</xdr:rowOff>
    </xdr:from>
    <xdr:to>
      <xdr:col>1</xdr:col>
      <xdr:colOff>5853232</xdr:colOff>
      <xdr:row>18</xdr:row>
      <xdr:rowOff>47625</xdr:rowOff>
    </xdr:to>
    <xdr:pic>
      <xdr:nvPicPr>
        <xdr:cNvPr id="5" name="Picture 4">
          <a:extLst>
            <a:ext uri="{FF2B5EF4-FFF2-40B4-BE49-F238E27FC236}">
              <a16:creationId xmlns:a16="http://schemas.microsoft.com/office/drawing/2014/main" id="{74444B3F-B958-456C-A7CA-4E89C95DA9F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00625" y="3800476"/>
          <a:ext cx="2014657" cy="695324"/>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tax.wv.gov/Documents/PropertyTax/2024/NaturalResourcePropertyValuationVariables.Final.2024.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3CAA7-500F-4887-AB13-3C1267D902CE}">
  <dimension ref="A1:B33"/>
  <sheetViews>
    <sheetView showGridLines="0" tabSelected="1" topLeftCell="B7" workbookViewId="0">
      <selection activeCell="B20" sqref="B20"/>
    </sheetView>
  </sheetViews>
  <sheetFormatPr defaultRowHeight="12.75" x14ac:dyDescent="0.2"/>
  <cols>
    <col min="1" max="1" width="17.5703125" bestFit="1" customWidth="1"/>
    <col min="2" max="2" width="115" customWidth="1"/>
  </cols>
  <sheetData>
    <row r="1" spans="1:2" x14ac:dyDescent="0.2">
      <c r="B1" s="37" t="s">
        <v>22</v>
      </c>
    </row>
    <row r="2" spans="1:2" ht="25.5" x14ac:dyDescent="0.2">
      <c r="B2" s="15" t="s">
        <v>24</v>
      </c>
    </row>
    <row r="3" spans="1:2" s="16" customFormat="1" x14ac:dyDescent="0.2">
      <c r="B3" s="41" t="s">
        <v>23</v>
      </c>
    </row>
    <row r="4" spans="1:2" x14ac:dyDescent="0.2">
      <c r="B4" s="36"/>
    </row>
    <row r="5" spans="1:2" x14ac:dyDescent="0.2">
      <c r="B5" s="37" t="s">
        <v>28</v>
      </c>
    </row>
    <row r="6" spans="1:2" ht="25.5" x14ac:dyDescent="0.2">
      <c r="B6" s="15" t="s">
        <v>29</v>
      </c>
    </row>
    <row r="7" spans="1:2" s="16" customFormat="1" x14ac:dyDescent="0.2">
      <c r="B7" s="41" t="s">
        <v>23</v>
      </c>
    </row>
    <row r="8" spans="1:2" x14ac:dyDescent="0.2">
      <c r="B8" s="36"/>
    </row>
    <row r="9" spans="1:2" x14ac:dyDescent="0.2">
      <c r="A9" s="43" t="s">
        <v>10</v>
      </c>
      <c r="B9" s="3" t="s">
        <v>30</v>
      </c>
    </row>
    <row r="10" spans="1:2" x14ac:dyDescent="0.2">
      <c r="A10" s="39"/>
      <c r="B10" s="36" t="s">
        <v>31</v>
      </c>
    </row>
    <row r="11" spans="1:2" s="16" customFormat="1" x14ac:dyDescent="0.2">
      <c r="A11" s="40"/>
    </row>
    <row r="12" spans="1:2" ht="63.75" x14ac:dyDescent="0.2">
      <c r="A12" s="42" t="s">
        <v>0</v>
      </c>
      <c r="B12" s="15" t="s">
        <v>19</v>
      </c>
    </row>
    <row r="13" spans="1:2" x14ac:dyDescent="0.2">
      <c r="A13" s="39"/>
      <c r="B13" s="15"/>
    </row>
    <row r="14" spans="1:2" x14ac:dyDescent="0.2">
      <c r="A14" s="39"/>
      <c r="B14" s="17" t="s">
        <v>18</v>
      </c>
    </row>
    <row r="15" spans="1:2" x14ac:dyDescent="0.2">
      <c r="A15" s="39"/>
      <c r="B15" s="15"/>
    </row>
    <row r="16" spans="1:2" x14ac:dyDescent="0.2">
      <c r="A16" s="39"/>
      <c r="B16" s="18"/>
    </row>
    <row r="17" spans="1:2" x14ac:dyDescent="0.2">
      <c r="A17" s="39"/>
      <c r="B17" s="18"/>
    </row>
    <row r="18" spans="1:2" x14ac:dyDescent="0.2">
      <c r="A18" s="39"/>
    </row>
    <row r="19" spans="1:2" x14ac:dyDescent="0.2">
      <c r="A19" s="39"/>
    </row>
    <row r="20" spans="1:2" s="16" customFormat="1" x14ac:dyDescent="0.2">
      <c r="A20" s="40"/>
      <c r="B20" s="51" t="s">
        <v>36</v>
      </c>
    </row>
    <row r="21" spans="1:2" x14ac:dyDescent="0.2">
      <c r="A21" s="39"/>
    </row>
    <row r="22" spans="1:2" x14ac:dyDescent="0.2">
      <c r="A22" s="42" t="s">
        <v>5</v>
      </c>
      <c r="B22" s="3" t="s">
        <v>20</v>
      </c>
    </row>
    <row r="23" spans="1:2" s="16" customFormat="1" x14ac:dyDescent="0.2">
      <c r="A23" s="46"/>
      <c r="B23" s="38"/>
    </row>
    <row r="24" spans="1:2" x14ac:dyDescent="0.2">
      <c r="A24" s="39"/>
    </row>
    <row r="25" spans="1:2" x14ac:dyDescent="0.2">
      <c r="A25" s="42" t="s">
        <v>9</v>
      </c>
      <c r="B25" s="3" t="s">
        <v>35</v>
      </c>
    </row>
    <row r="26" spans="1:2" x14ac:dyDescent="0.2">
      <c r="A26" s="39"/>
    </row>
    <row r="27" spans="1:2" s="45" customFormat="1" x14ac:dyDescent="0.2">
      <c r="A27" s="44"/>
    </row>
    <row r="28" spans="1:2" s="49" customFormat="1" x14ac:dyDescent="0.2">
      <c r="A28" s="48"/>
    </row>
    <row r="29" spans="1:2" s="49" customFormat="1" x14ac:dyDescent="0.2">
      <c r="A29" s="48"/>
    </row>
    <row r="30" spans="1:2" ht="15" x14ac:dyDescent="0.25">
      <c r="A30" s="39"/>
      <c r="B30" s="50" t="s">
        <v>25</v>
      </c>
    </row>
    <row r="31" spans="1:2" ht="38.25" x14ac:dyDescent="0.2">
      <c r="A31" s="47" t="s">
        <v>8</v>
      </c>
      <c r="B31" s="15" t="s">
        <v>32</v>
      </c>
    </row>
    <row r="32" spans="1:2" ht="25.5" x14ac:dyDescent="0.2">
      <c r="A32" s="47" t="s">
        <v>26</v>
      </c>
      <c r="B32" s="15" t="s">
        <v>33</v>
      </c>
    </row>
    <row r="33" spans="1:2" ht="38.25" x14ac:dyDescent="0.2">
      <c r="A33" s="47" t="s">
        <v>27</v>
      </c>
      <c r="B33" s="15" t="s">
        <v>34</v>
      </c>
    </row>
  </sheetData>
  <sheetProtection algorithmName="SHA-512" hashValue="A4h8aXIxXY2pWjTzTsAHhn/uD6FcD6k8HO8YNQIAezfTSINY4+qPjxh6D7yeKTraeWD3CJbVsNXfMf4V5GhtNA==" saltValue="1mgmoflc9n9ecWszppwlUw==" spinCount="100000" sheet="1" objects="1" scenarios="1" selectLockedCells="1"/>
  <hyperlinks>
    <hyperlink ref="B20" r:id="rId1" xr:uid="{B76387A5-0E61-480B-81C0-0BC95F3FEC54}"/>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4AF37-ADD0-41F0-B40E-FC665BBB0A5A}">
  <sheetPr>
    <outlinePr summaryBelow="0" summaryRight="0"/>
  </sheetPr>
  <dimension ref="A2:I281"/>
  <sheetViews>
    <sheetView zoomScaleNormal="100" workbookViewId="0">
      <pane ySplit="4" topLeftCell="A5" activePane="bottomLeft" state="frozen"/>
      <selection pane="bottomLeft" activeCell="C7" sqref="C7"/>
    </sheetView>
  </sheetViews>
  <sheetFormatPr defaultColWidth="14.42578125" defaultRowHeight="15.75" customHeight="1" x14ac:dyDescent="0.2"/>
  <cols>
    <col min="1" max="1" width="22" style="3" customWidth="1"/>
    <col min="2" max="5" width="14.42578125" style="3"/>
    <col min="6" max="6" width="11.85546875" style="3" bestFit="1" customWidth="1"/>
    <col min="7" max="7" width="2" style="3" hidden="1" customWidth="1"/>
    <col min="8" max="8" width="6" style="14" hidden="1" customWidth="1"/>
    <col min="9" max="16384" width="14.42578125" style="3"/>
  </cols>
  <sheetData>
    <row r="2" spans="1:5" ht="12.75" x14ac:dyDescent="0.2">
      <c r="B2" s="1"/>
      <c r="C2" s="1"/>
    </row>
    <row r="3" spans="1:5" ht="15.75" customHeight="1" x14ac:dyDescent="0.2">
      <c r="A3" s="2" t="s">
        <v>7</v>
      </c>
      <c r="B3" s="13">
        <f>SUM(H20:H169)</f>
        <v>0.94030489627907465</v>
      </c>
      <c r="C3" s="4"/>
    </row>
    <row r="4" spans="1:5" ht="12.75" x14ac:dyDescent="0.2">
      <c r="B4" s="5"/>
      <c r="C4" s="1"/>
    </row>
    <row r="5" spans="1:5" ht="15.75" customHeight="1" x14ac:dyDescent="0.2">
      <c r="A5" s="3" t="s">
        <v>11</v>
      </c>
      <c r="B5" s="10"/>
      <c r="C5" s="1"/>
      <c r="D5" s="1"/>
      <c r="E5" s="1"/>
    </row>
    <row r="6" spans="1:5" ht="15.75" customHeight="1" x14ac:dyDescent="0.2">
      <c r="B6" s="11" t="s">
        <v>16</v>
      </c>
      <c r="C6" s="1"/>
      <c r="D6" s="1"/>
      <c r="E6" s="1"/>
    </row>
    <row r="7" spans="1:5" ht="15.75" customHeight="1" x14ac:dyDescent="0.2">
      <c r="B7" s="5" t="s">
        <v>10</v>
      </c>
      <c r="C7" s="28">
        <v>1</v>
      </c>
    </row>
    <row r="8" spans="1:5" ht="15.75" customHeight="1" x14ac:dyDescent="0.2">
      <c r="A8" s="1"/>
      <c r="B8" s="1"/>
      <c r="C8" s="1"/>
      <c r="D8" s="1"/>
    </row>
    <row r="9" spans="1:5" ht="15.75" customHeight="1" x14ac:dyDescent="0.2">
      <c r="A9" s="10" t="s">
        <v>0</v>
      </c>
      <c r="B9" s="1"/>
      <c r="C9" s="1"/>
      <c r="D9" s="1"/>
    </row>
    <row r="10" spans="1:5" ht="15.75" customHeight="1" x14ac:dyDescent="0.2">
      <c r="A10" s="5" t="s">
        <v>1</v>
      </c>
      <c r="B10" s="29">
        <v>0</v>
      </c>
      <c r="C10" s="1"/>
      <c r="D10" s="1"/>
    </row>
    <row r="11" spans="1:5" ht="15.75" customHeight="1" x14ac:dyDescent="0.2">
      <c r="A11" s="5" t="s">
        <v>2</v>
      </c>
      <c r="B11" s="29">
        <v>0</v>
      </c>
      <c r="C11" s="1"/>
      <c r="D11" s="1"/>
    </row>
    <row r="12" spans="1:5" ht="15.75" customHeight="1" x14ac:dyDescent="0.2">
      <c r="A12" s="5" t="s">
        <v>3</v>
      </c>
      <c r="B12" s="29">
        <v>0</v>
      </c>
      <c r="C12" s="1"/>
      <c r="D12" s="1"/>
    </row>
    <row r="13" spans="1:5" ht="15.75" customHeight="1" x14ac:dyDescent="0.2">
      <c r="A13" s="1"/>
      <c r="B13" s="1"/>
      <c r="C13" s="1"/>
      <c r="D13" s="1"/>
    </row>
    <row r="14" spans="1:5" ht="15.75" customHeight="1" x14ac:dyDescent="0.2">
      <c r="A14" s="10" t="s">
        <v>4</v>
      </c>
      <c r="B14" s="12">
        <v>0.13100000000000001</v>
      </c>
      <c r="C14" s="1"/>
      <c r="D14" s="1"/>
    </row>
    <row r="15" spans="1:5" ht="15.75" customHeight="1" x14ac:dyDescent="0.2">
      <c r="A15" s="10" t="s">
        <v>5</v>
      </c>
      <c r="B15" s="30">
        <v>1</v>
      </c>
    </row>
    <row r="16" spans="1:5" ht="15.75" customHeight="1" x14ac:dyDescent="0.2">
      <c r="A16" s="10" t="s">
        <v>9</v>
      </c>
      <c r="B16" s="30">
        <v>365</v>
      </c>
    </row>
    <row r="18" spans="1:9" ht="12.75" x14ac:dyDescent="0.2">
      <c r="A18" s="1"/>
      <c r="C18" s="52"/>
      <c r="D18" s="53"/>
      <c r="E18" s="53"/>
      <c r="F18" s="53"/>
    </row>
    <row r="19" spans="1:9" ht="12.75" x14ac:dyDescent="0.2">
      <c r="A19" s="1" t="s">
        <v>21</v>
      </c>
      <c r="B19" s="1" t="s">
        <v>6</v>
      </c>
      <c r="C19" s="1" t="s">
        <v>12</v>
      </c>
      <c r="D19" s="1" t="s">
        <v>13</v>
      </c>
      <c r="E19" s="1" t="s">
        <v>14</v>
      </c>
      <c r="F19" s="1" t="s">
        <v>15</v>
      </c>
    </row>
    <row r="20" spans="1:9" ht="12.75" x14ac:dyDescent="0.2">
      <c r="A20" s="1">
        <v>1</v>
      </c>
      <c r="B20" s="6">
        <f>IF(($A20+$B$15)=2,($B$10+(0.5*$B$11)),IF(($A20+$B$15)=3,($B$11+(0.5*$B$12)),(1.5*$B$12)))</f>
        <v>0</v>
      </c>
      <c r="C20" s="7">
        <f>C7/B16*365*(1-B20)</f>
        <v>1</v>
      </c>
      <c r="D20" s="8">
        <f>1/((1+$B$14)^(0.5))</f>
        <v>0.94030489627907465</v>
      </c>
      <c r="E20" s="7">
        <f t="shared" ref="E20:E50" si="0">C20*D20</f>
        <v>0.94030489627907465</v>
      </c>
      <c r="F20" s="7">
        <f>E20</f>
        <v>0.94030489627907465</v>
      </c>
      <c r="G20" s="3">
        <f t="shared" ref="G20:G63" si="1">IF(E20&lt;1,1,0)</f>
        <v>1</v>
      </c>
      <c r="H20" s="14">
        <f t="shared" ref="H20:H51" si="2">IF(G20=1,IF(G19=0,F20,0),0)</f>
        <v>0.94030489627907465</v>
      </c>
      <c r="I20" s="14"/>
    </row>
    <row r="21" spans="1:9" ht="12.75" x14ac:dyDescent="0.2">
      <c r="A21" s="1">
        <f>A20+1</f>
        <v>2</v>
      </c>
      <c r="B21" s="6">
        <f>IF(($A21+$B$15)=3,($B$11*0.5+B12*0.5),$B12)</f>
        <v>0</v>
      </c>
      <c r="C21" s="7">
        <f t="shared" ref="C21:C84" si="3">C20*(1-$B21)</f>
        <v>1</v>
      </c>
      <c r="D21" s="8">
        <f t="shared" ref="D21:D50" si="4">1/((1+$B$14)^(A20+0.5))</f>
        <v>0.83139248123702447</v>
      </c>
      <c r="E21" s="7">
        <f t="shared" si="0"/>
        <v>0.83139248123702447</v>
      </c>
      <c r="F21" s="7">
        <f t="shared" ref="F21:F49" si="5">F20+E21</f>
        <v>1.7716973775160991</v>
      </c>
      <c r="G21" s="3">
        <f t="shared" si="1"/>
        <v>1</v>
      </c>
      <c r="H21" s="14">
        <f t="shared" si="2"/>
        <v>0</v>
      </c>
      <c r="I21" s="14"/>
    </row>
    <row r="22" spans="1:9" ht="12.75" x14ac:dyDescent="0.2">
      <c r="A22" s="1">
        <f t="shared" ref="A22:A85" si="6">A21+1</f>
        <v>3</v>
      </c>
      <c r="B22" s="6">
        <f>B12</f>
        <v>0</v>
      </c>
      <c r="C22" s="7">
        <f t="shared" si="3"/>
        <v>1</v>
      </c>
      <c r="D22" s="8">
        <f t="shared" si="4"/>
        <v>0.73509503203980942</v>
      </c>
      <c r="E22" s="7">
        <f t="shared" si="0"/>
        <v>0.73509503203980942</v>
      </c>
      <c r="F22" s="7">
        <f t="shared" si="5"/>
        <v>2.5067924095559087</v>
      </c>
      <c r="G22" s="3">
        <f t="shared" si="1"/>
        <v>1</v>
      </c>
      <c r="H22" s="14">
        <f t="shared" si="2"/>
        <v>0</v>
      </c>
      <c r="I22" s="14"/>
    </row>
    <row r="23" spans="1:9" ht="12.75" x14ac:dyDescent="0.2">
      <c r="A23" s="1">
        <f t="shared" si="6"/>
        <v>4</v>
      </c>
      <c r="B23" s="6">
        <f t="shared" ref="B23:B86" si="7">IF(($A23+$B$15)=2,$B$10,IF(($A23+$B$15)=3,$B$11,$B$12))</f>
        <v>0</v>
      </c>
      <c r="C23" s="7">
        <f t="shared" si="3"/>
        <v>1</v>
      </c>
      <c r="D23" s="8">
        <f t="shared" si="4"/>
        <v>0.64995139879735586</v>
      </c>
      <c r="E23" s="7">
        <f t="shared" si="0"/>
        <v>0.64995139879735586</v>
      </c>
      <c r="F23" s="7">
        <f t="shared" si="5"/>
        <v>3.1567438083532644</v>
      </c>
      <c r="G23" s="3">
        <f t="shared" si="1"/>
        <v>1</v>
      </c>
      <c r="H23" s="14">
        <f t="shared" si="2"/>
        <v>0</v>
      </c>
      <c r="I23" s="14"/>
    </row>
    <row r="24" spans="1:9" ht="12.75" x14ac:dyDescent="0.2">
      <c r="A24" s="1">
        <f t="shared" si="6"/>
        <v>5</v>
      </c>
      <c r="B24" s="6">
        <f t="shared" si="7"/>
        <v>0</v>
      </c>
      <c r="C24" s="7">
        <f t="shared" si="3"/>
        <v>1</v>
      </c>
      <c r="D24" s="8">
        <f t="shared" si="4"/>
        <v>0.57466967179253392</v>
      </c>
      <c r="E24" s="7">
        <f t="shared" si="0"/>
        <v>0.57466967179253392</v>
      </c>
      <c r="F24" s="7">
        <f t="shared" si="5"/>
        <v>3.7314134801457985</v>
      </c>
      <c r="G24" s="3">
        <f t="shared" si="1"/>
        <v>1</v>
      </c>
      <c r="H24" s="14">
        <f t="shared" si="2"/>
        <v>0</v>
      </c>
      <c r="I24" s="14"/>
    </row>
    <row r="25" spans="1:9" ht="12.75" x14ac:dyDescent="0.2">
      <c r="A25" s="1">
        <f t="shared" si="6"/>
        <v>6</v>
      </c>
      <c r="B25" s="6">
        <f t="shared" si="7"/>
        <v>0</v>
      </c>
      <c r="C25" s="7">
        <f t="shared" si="3"/>
        <v>1</v>
      </c>
      <c r="D25" s="8">
        <f t="shared" si="4"/>
        <v>0.50810757895007419</v>
      </c>
      <c r="E25" s="7">
        <f t="shared" si="0"/>
        <v>0.50810757895007419</v>
      </c>
      <c r="F25" s="7">
        <f t="shared" si="5"/>
        <v>4.239521059095873</v>
      </c>
      <c r="G25" s="3">
        <f t="shared" si="1"/>
        <v>1</v>
      </c>
      <c r="H25" s="14">
        <f t="shared" si="2"/>
        <v>0</v>
      </c>
      <c r="I25" s="14"/>
    </row>
    <row r="26" spans="1:9" ht="12.75" x14ac:dyDescent="0.2">
      <c r="A26" s="1">
        <f t="shared" si="6"/>
        <v>7</v>
      </c>
      <c r="B26" s="6">
        <f t="shared" si="7"/>
        <v>0</v>
      </c>
      <c r="C26" s="7">
        <f t="shared" si="3"/>
        <v>1</v>
      </c>
      <c r="D26" s="8">
        <f t="shared" si="4"/>
        <v>0.44925515380201075</v>
      </c>
      <c r="E26" s="7">
        <f t="shared" si="0"/>
        <v>0.44925515380201075</v>
      </c>
      <c r="F26" s="7">
        <f t="shared" si="5"/>
        <v>4.688776212897884</v>
      </c>
      <c r="G26" s="3">
        <f t="shared" si="1"/>
        <v>1</v>
      </c>
      <c r="H26" s="14">
        <f t="shared" si="2"/>
        <v>0</v>
      </c>
      <c r="I26" s="14"/>
    </row>
    <row r="27" spans="1:9" ht="12.75" x14ac:dyDescent="0.2">
      <c r="A27" s="1">
        <f t="shared" si="6"/>
        <v>8</v>
      </c>
      <c r="B27" s="6">
        <f t="shared" si="7"/>
        <v>0</v>
      </c>
      <c r="C27" s="7">
        <f t="shared" si="3"/>
        <v>1</v>
      </c>
      <c r="D27" s="8">
        <f t="shared" si="4"/>
        <v>0.39721941096552671</v>
      </c>
      <c r="E27" s="7">
        <f t="shared" si="0"/>
        <v>0.39721941096552671</v>
      </c>
      <c r="F27" s="7">
        <f t="shared" si="5"/>
        <v>5.0859956238634112</v>
      </c>
      <c r="G27" s="3">
        <f t="shared" si="1"/>
        <v>1</v>
      </c>
      <c r="H27" s="14">
        <f t="shared" si="2"/>
        <v>0</v>
      </c>
      <c r="I27" s="14"/>
    </row>
    <row r="28" spans="1:9" ht="12.75" x14ac:dyDescent="0.2">
      <c r="A28" s="1">
        <f t="shared" si="6"/>
        <v>9</v>
      </c>
      <c r="B28" s="6">
        <f t="shared" si="7"/>
        <v>0</v>
      </c>
      <c r="C28" s="7">
        <f t="shared" si="3"/>
        <v>1</v>
      </c>
      <c r="D28" s="8">
        <f t="shared" si="4"/>
        <v>0.3512107966096612</v>
      </c>
      <c r="E28" s="7">
        <f t="shared" si="0"/>
        <v>0.3512107966096612</v>
      </c>
      <c r="F28" s="7">
        <f t="shared" si="5"/>
        <v>5.4372064204730721</v>
      </c>
      <c r="G28" s="3">
        <f t="shared" si="1"/>
        <v>1</v>
      </c>
      <c r="H28" s="14">
        <f t="shared" si="2"/>
        <v>0</v>
      </c>
      <c r="I28" s="14"/>
    </row>
    <row r="29" spans="1:9" ht="12.75" x14ac:dyDescent="0.2">
      <c r="A29" s="1">
        <f t="shared" si="6"/>
        <v>10</v>
      </c>
      <c r="B29" s="6">
        <f t="shared" si="7"/>
        <v>0</v>
      </c>
      <c r="C29" s="7">
        <f t="shared" si="3"/>
        <v>1</v>
      </c>
      <c r="D29" s="8">
        <f t="shared" si="4"/>
        <v>0.3105312083197711</v>
      </c>
      <c r="E29" s="7">
        <f t="shared" si="0"/>
        <v>0.3105312083197711</v>
      </c>
      <c r="F29" s="7">
        <f t="shared" si="5"/>
        <v>5.7477376287928434</v>
      </c>
      <c r="G29" s="3">
        <f t="shared" si="1"/>
        <v>1</v>
      </c>
      <c r="H29" s="14">
        <f t="shared" si="2"/>
        <v>0</v>
      </c>
      <c r="I29" s="14"/>
    </row>
    <row r="30" spans="1:9" ht="12.75" x14ac:dyDescent="0.2">
      <c r="A30" s="1">
        <f t="shared" si="6"/>
        <v>11</v>
      </c>
      <c r="B30" s="6">
        <f t="shared" si="7"/>
        <v>0</v>
      </c>
      <c r="C30" s="7">
        <f t="shared" si="3"/>
        <v>1</v>
      </c>
      <c r="D30" s="8">
        <f t="shared" si="4"/>
        <v>0.27456340258158368</v>
      </c>
      <c r="E30" s="7">
        <f t="shared" si="0"/>
        <v>0.27456340258158368</v>
      </c>
      <c r="F30" s="7">
        <f t="shared" si="5"/>
        <v>6.0223010313744272</v>
      </c>
      <c r="G30" s="3">
        <f t="shared" si="1"/>
        <v>1</v>
      </c>
      <c r="H30" s="14">
        <f t="shared" si="2"/>
        <v>0</v>
      </c>
      <c r="I30" s="14"/>
    </row>
    <row r="31" spans="1:9" ht="12.75" x14ac:dyDescent="0.2">
      <c r="A31" s="1">
        <f t="shared" si="6"/>
        <v>12</v>
      </c>
      <c r="B31" s="6">
        <f t="shared" si="7"/>
        <v>0</v>
      </c>
      <c r="C31" s="7">
        <f t="shared" si="3"/>
        <v>1</v>
      </c>
      <c r="D31" s="8">
        <f t="shared" si="4"/>
        <v>0.24276162916143559</v>
      </c>
      <c r="E31" s="7">
        <f t="shared" si="0"/>
        <v>0.24276162916143559</v>
      </c>
      <c r="F31" s="7">
        <f t="shared" si="5"/>
        <v>6.2650626605358628</v>
      </c>
      <c r="G31" s="3">
        <f t="shared" si="1"/>
        <v>1</v>
      </c>
      <c r="H31" s="14">
        <f t="shared" si="2"/>
        <v>0</v>
      </c>
      <c r="I31" s="14"/>
    </row>
    <row r="32" spans="1:9" ht="12.75" x14ac:dyDescent="0.2">
      <c r="A32" s="1">
        <f t="shared" si="6"/>
        <v>13</v>
      </c>
      <c r="B32" s="6">
        <f t="shared" si="7"/>
        <v>0</v>
      </c>
      <c r="C32" s="7">
        <f t="shared" si="3"/>
        <v>1</v>
      </c>
      <c r="D32" s="8">
        <f t="shared" si="4"/>
        <v>0.21464335027536308</v>
      </c>
      <c r="E32" s="7">
        <f t="shared" si="0"/>
        <v>0.21464335027536308</v>
      </c>
      <c r="F32" s="7">
        <f t="shared" si="5"/>
        <v>6.4797060108112259</v>
      </c>
      <c r="G32" s="3">
        <f t="shared" si="1"/>
        <v>1</v>
      </c>
      <c r="H32" s="14">
        <f t="shared" si="2"/>
        <v>0</v>
      </c>
      <c r="I32" s="14"/>
    </row>
    <row r="33" spans="1:9" ht="12.75" x14ac:dyDescent="0.2">
      <c r="A33" s="1">
        <f t="shared" si="6"/>
        <v>14</v>
      </c>
      <c r="B33" s="6">
        <f t="shared" si="7"/>
        <v>0</v>
      </c>
      <c r="C33" s="7">
        <f t="shared" si="3"/>
        <v>1</v>
      </c>
      <c r="D33" s="8">
        <f t="shared" si="4"/>
        <v>0.18978191889952523</v>
      </c>
      <c r="E33" s="7">
        <f t="shared" si="0"/>
        <v>0.18978191889952523</v>
      </c>
      <c r="F33" s="7">
        <f t="shared" si="5"/>
        <v>6.6694879297107512</v>
      </c>
      <c r="G33" s="3">
        <f t="shared" si="1"/>
        <v>1</v>
      </c>
      <c r="H33" s="14">
        <f t="shared" si="2"/>
        <v>0</v>
      </c>
      <c r="I33" s="14"/>
    </row>
    <row r="34" spans="1:9" ht="12.75" x14ac:dyDescent="0.2">
      <c r="A34" s="1">
        <f t="shared" si="6"/>
        <v>15</v>
      </c>
      <c r="B34" s="6">
        <f t="shared" si="7"/>
        <v>0</v>
      </c>
      <c r="C34" s="7">
        <f t="shared" si="3"/>
        <v>1</v>
      </c>
      <c r="D34" s="8">
        <f t="shared" si="4"/>
        <v>0.16780010512778537</v>
      </c>
      <c r="E34" s="7">
        <f t="shared" si="0"/>
        <v>0.16780010512778537</v>
      </c>
      <c r="F34" s="7">
        <f t="shared" si="5"/>
        <v>6.8372880348385365</v>
      </c>
      <c r="G34" s="3">
        <f t="shared" si="1"/>
        <v>1</v>
      </c>
      <c r="H34" s="14">
        <f t="shared" si="2"/>
        <v>0</v>
      </c>
      <c r="I34" s="14"/>
    </row>
    <row r="35" spans="1:9" ht="12.75" x14ac:dyDescent="0.2">
      <c r="A35" s="1">
        <f t="shared" si="6"/>
        <v>16</v>
      </c>
      <c r="B35" s="6">
        <f t="shared" si="7"/>
        <v>0</v>
      </c>
      <c r="C35" s="7">
        <f t="shared" si="3"/>
        <v>1</v>
      </c>
      <c r="D35" s="8">
        <f t="shared" si="4"/>
        <v>0.14836437234994282</v>
      </c>
      <c r="E35" s="7">
        <f t="shared" si="0"/>
        <v>0.14836437234994282</v>
      </c>
      <c r="F35" s="7">
        <f t="shared" si="5"/>
        <v>6.9856524071884794</v>
      </c>
      <c r="G35" s="3">
        <f t="shared" si="1"/>
        <v>1</v>
      </c>
      <c r="H35" s="14">
        <f t="shared" si="2"/>
        <v>0</v>
      </c>
      <c r="I35" s="14"/>
    </row>
    <row r="36" spans="1:9" ht="12.75" x14ac:dyDescent="0.2">
      <c r="A36" s="1">
        <f t="shared" si="6"/>
        <v>17</v>
      </c>
      <c r="B36" s="6">
        <f t="shared" si="7"/>
        <v>0</v>
      </c>
      <c r="C36" s="7">
        <f t="shared" si="3"/>
        <v>1</v>
      </c>
      <c r="D36" s="8">
        <f t="shared" si="4"/>
        <v>0.13117981640136414</v>
      </c>
      <c r="E36" s="7">
        <f t="shared" si="0"/>
        <v>0.13117981640136414</v>
      </c>
      <c r="F36" s="7">
        <f t="shared" si="5"/>
        <v>7.1168322235898431</v>
      </c>
      <c r="G36" s="3">
        <f t="shared" si="1"/>
        <v>1</v>
      </c>
      <c r="H36" s="14">
        <f t="shared" si="2"/>
        <v>0</v>
      </c>
      <c r="I36" s="14"/>
    </row>
    <row r="37" spans="1:9" ht="12.75" x14ac:dyDescent="0.2">
      <c r="A37" s="1">
        <f t="shared" si="6"/>
        <v>18</v>
      </c>
      <c r="B37" s="6">
        <f t="shared" si="7"/>
        <v>0</v>
      </c>
      <c r="C37" s="7">
        <f t="shared" si="3"/>
        <v>1</v>
      </c>
      <c r="D37" s="8">
        <f t="shared" si="4"/>
        <v>0.11598569089422116</v>
      </c>
      <c r="E37" s="7">
        <f t="shared" si="0"/>
        <v>0.11598569089422116</v>
      </c>
      <c r="F37" s="7">
        <f t="shared" si="5"/>
        <v>7.2328179144840643</v>
      </c>
      <c r="G37" s="3">
        <f t="shared" si="1"/>
        <v>1</v>
      </c>
      <c r="H37" s="14">
        <f t="shared" si="2"/>
        <v>0</v>
      </c>
      <c r="I37" s="14"/>
    </row>
    <row r="38" spans="1:9" ht="12.75" x14ac:dyDescent="0.2">
      <c r="A38" s="1">
        <f t="shared" si="6"/>
        <v>19</v>
      </c>
      <c r="B38" s="6">
        <f t="shared" si="7"/>
        <v>0</v>
      </c>
      <c r="C38" s="7">
        <f t="shared" si="3"/>
        <v>1</v>
      </c>
      <c r="D38" s="8">
        <f t="shared" si="4"/>
        <v>0.10255145083485516</v>
      </c>
      <c r="E38" s="7">
        <f t="shared" si="0"/>
        <v>0.10255145083485516</v>
      </c>
      <c r="F38" s="7">
        <f t="shared" si="5"/>
        <v>7.3353693653189191</v>
      </c>
      <c r="G38" s="3">
        <f t="shared" si="1"/>
        <v>1</v>
      </c>
      <c r="H38" s="14">
        <f t="shared" si="2"/>
        <v>0</v>
      </c>
      <c r="I38" s="14"/>
    </row>
    <row r="39" spans="1:9" ht="12.75" x14ac:dyDescent="0.2">
      <c r="A39" s="1">
        <f t="shared" si="6"/>
        <v>20</v>
      </c>
      <c r="B39" s="6">
        <f t="shared" si="7"/>
        <v>0</v>
      </c>
      <c r="C39" s="7">
        <f t="shared" si="3"/>
        <v>1</v>
      </c>
      <c r="D39" s="8">
        <f t="shared" si="4"/>
        <v>9.0673254495893127E-2</v>
      </c>
      <c r="E39" s="7">
        <f t="shared" si="0"/>
        <v>9.0673254495893127E-2</v>
      </c>
      <c r="F39" s="7">
        <f t="shared" si="5"/>
        <v>7.4260426198148126</v>
      </c>
      <c r="G39" s="3">
        <f t="shared" si="1"/>
        <v>1</v>
      </c>
      <c r="H39" s="14">
        <f t="shared" si="2"/>
        <v>0</v>
      </c>
      <c r="I39" s="14"/>
    </row>
    <row r="40" spans="1:9" ht="12.75" x14ac:dyDescent="0.2">
      <c r="A40" s="1">
        <f t="shared" si="6"/>
        <v>21</v>
      </c>
      <c r="B40" s="6">
        <f t="shared" si="7"/>
        <v>0</v>
      </c>
      <c r="C40" s="7">
        <f t="shared" si="3"/>
        <v>1</v>
      </c>
      <c r="D40" s="8">
        <f t="shared" si="4"/>
        <v>8.0170870464980684E-2</v>
      </c>
      <c r="E40" s="7">
        <f t="shared" si="0"/>
        <v>8.0170870464980684E-2</v>
      </c>
      <c r="F40" s="7">
        <f t="shared" si="5"/>
        <v>7.5062134902797935</v>
      </c>
      <c r="G40" s="3">
        <f t="shared" si="1"/>
        <v>1</v>
      </c>
      <c r="H40" s="14">
        <f t="shared" si="2"/>
        <v>0</v>
      </c>
      <c r="I40" s="14"/>
    </row>
    <row r="41" spans="1:9" ht="12.75" x14ac:dyDescent="0.2">
      <c r="A41" s="1">
        <f t="shared" si="6"/>
        <v>22</v>
      </c>
      <c r="B41" s="6">
        <f t="shared" si="7"/>
        <v>0</v>
      </c>
      <c r="C41" s="7">
        <f t="shared" si="3"/>
        <v>1</v>
      </c>
      <c r="D41" s="8">
        <f t="shared" si="4"/>
        <v>7.0884942939859127E-2</v>
      </c>
      <c r="E41" s="7">
        <f t="shared" si="0"/>
        <v>7.0884942939859127E-2</v>
      </c>
      <c r="F41" s="7">
        <f t="shared" si="5"/>
        <v>7.5770984332196525</v>
      </c>
      <c r="G41" s="3">
        <f t="shared" si="1"/>
        <v>1</v>
      </c>
      <c r="H41" s="14">
        <f t="shared" si="2"/>
        <v>0</v>
      </c>
      <c r="I41" s="14"/>
    </row>
    <row r="42" spans="1:9" ht="12.75" x14ac:dyDescent="0.2">
      <c r="A42" s="1">
        <f t="shared" si="6"/>
        <v>23</v>
      </c>
      <c r="B42" s="6">
        <f t="shared" si="7"/>
        <v>0</v>
      </c>
      <c r="C42" s="7">
        <f t="shared" si="3"/>
        <v>1</v>
      </c>
      <c r="D42" s="8">
        <f t="shared" si="4"/>
        <v>6.2674573775295436E-2</v>
      </c>
      <c r="E42" s="7">
        <f t="shared" si="0"/>
        <v>6.2674573775295436E-2</v>
      </c>
      <c r="F42" s="7">
        <f t="shared" si="5"/>
        <v>7.6397730069949477</v>
      </c>
      <c r="G42" s="3">
        <f t="shared" si="1"/>
        <v>1</v>
      </c>
      <c r="H42" s="14">
        <f t="shared" si="2"/>
        <v>0</v>
      </c>
      <c r="I42" s="14"/>
    </row>
    <row r="43" spans="1:9" ht="12.75" x14ac:dyDescent="0.2">
      <c r="A43" s="1">
        <f t="shared" si="6"/>
        <v>24</v>
      </c>
      <c r="B43" s="6">
        <f t="shared" si="7"/>
        <v>0</v>
      </c>
      <c r="C43" s="7">
        <f t="shared" si="3"/>
        <v>1</v>
      </c>
      <c r="D43" s="8">
        <f t="shared" si="4"/>
        <v>5.5415184593541479E-2</v>
      </c>
      <c r="E43" s="7">
        <f t="shared" si="0"/>
        <v>5.5415184593541479E-2</v>
      </c>
      <c r="F43" s="7">
        <f t="shared" si="5"/>
        <v>7.695188191588489</v>
      </c>
      <c r="G43" s="3">
        <f t="shared" si="1"/>
        <v>1</v>
      </c>
      <c r="H43" s="14">
        <f t="shared" si="2"/>
        <v>0</v>
      </c>
      <c r="I43" s="14"/>
    </row>
    <row r="44" spans="1:9" ht="12.75" x14ac:dyDescent="0.2">
      <c r="A44" s="1">
        <f t="shared" si="6"/>
        <v>25</v>
      </c>
      <c r="B44" s="6">
        <f t="shared" si="7"/>
        <v>0</v>
      </c>
      <c r="C44" s="7">
        <f t="shared" si="3"/>
        <v>1</v>
      </c>
      <c r="D44" s="8">
        <f t="shared" si="4"/>
        <v>4.8996626519488502E-2</v>
      </c>
      <c r="E44" s="7">
        <f t="shared" si="0"/>
        <v>4.8996626519488502E-2</v>
      </c>
      <c r="F44" s="7">
        <f t="shared" si="5"/>
        <v>7.7441848181079775</v>
      </c>
      <c r="G44" s="3">
        <f t="shared" si="1"/>
        <v>1</v>
      </c>
      <c r="H44" s="14">
        <f t="shared" si="2"/>
        <v>0</v>
      </c>
      <c r="I44" s="14"/>
    </row>
    <row r="45" spans="1:9" ht="12.75" x14ac:dyDescent="0.2">
      <c r="A45" s="1">
        <f t="shared" si="6"/>
        <v>26</v>
      </c>
      <c r="B45" s="6">
        <f t="shared" si="7"/>
        <v>0</v>
      </c>
      <c r="C45" s="7">
        <f t="shared" si="3"/>
        <v>1</v>
      </c>
      <c r="D45" s="8">
        <f t="shared" si="4"/>
        <v>4.3321508858964186E-2</v>
      </c>
      <c r="E45" s="7">
        <f t="shared" si="0"/>
        <v>4.3321508858964186E-2</v>
      </c>
      <c r="F45" s="7">
        <f t="shared" si="5"/>
        <v>7.787506326966942</v>
      </c>
      <c r="G45" s="3">
        <f t="shared" si="1"/>
        <v>1</v>
      </c>
      <c r="H45" s="14">
        <f t="shared" si="2"/>
        <v>0</v>
      </c>
      <c r="I45" s="14"/>
    </row>
    <row r="46" spans="1:9" ht="12.75" x14ac:dyDescent="0.2">
      <c r="A46" s="1">
        <f t="shared" si="6"/>
        <v>27</v>
      </c>
      <c r="B46" s="6">
        <f t="shared" si="7"/>
        <v>0</v>
      </c>
      <c r="C46" s="7">
        <f t="shared" si="3"/>
        <v>1</v>
      </c>
      <c r="D46" s="8">
        <f t="shared" si="4"/>
        <v>3.8303721360711043E-2</v>
      </c>
      <c r="E46" s="7">
        <f t="shared" si="0"/>
        <v>3.8303721360711043E-2</v>
      </c>
      <c r="F46" s="7">
        <f t="shared" si="5"/>
        <v>7.8258100483276527</v>
      </c>
      <c r="G46" s="3">
        <f t="shared" si="1"/>
        <v>1</v>
      </c>
      <c r="H46" s="14">
        <f t="shared" si="2"/>
        <v>0</v>
      </c>
      <c r="I46" s="14"/>
    </row>
    <row r="47" spans="1:9" ht="12.75" x14ac:dyDescent="0.2">
      <c r="A47" s="1">
        <f t="shared" si="6"/>
        <v>28</v>
      </c>
      <c r="B47" s="6">
        <f t="shared" si="7"/>
        <v>0</v>
      </c>
      <c r="C47" s="7">
        <f t="shared" si="3"/>
        <v>1</v>
      </c>
      <c r="D47" s="8">
        <f t="shared" si="4"/>
        <v>3.3867127639885974E-2</v>
      </c>
      <c r="E47" s="7">
        <f t="shared" si="0"/>
        <v>3.3867127639885974E-2</v>
      </c>
      <c r="F47" s="7">
        <f t="shared" si="5"/>
        <v>7.8596771759675388</v>
      </c>
      <c r="G47" s="3">
        <f t="shared" si="1"/>
        <v>1</v>
      </c>
      <c r="H47" s="14">
        <f t="shared" si="2"/>
        <v>0</v>
      </c>
      <c r="I47" s="14"/>
    </row>
    <row r="48" spans="1:9" ht="12.75" x14ac:dyDescent="0.2">
      <c r="A48" s="1">
        <f t="shared" si="6"/>
        <v>29</v>
      </c>
      <c r="B48" s="6">
        <f t="shared" si="7"/>
        <v>0</v>
      </c>
      <c r="C48" s="7">
        <f t="shared" si="3"/>
        <v>1</v>
      </c>
      <c r="D48" s="8">
        <f t="shared" si="4"/>
        <v>2.9944409938007056E-2</v>
      </c>
      <c r="E48" s="7">
        <f t="shared" si="0"/>
        <v>2.9944409938007056E-2</v>
      </c>
      <c r="F48" s="7">
        <f t="shared" si="5"/>
        <v>7.8896215859055454</v>
      </c>
      <c r="G48" s="3">
        <f t="shared" si="1"/>
        <v>1</v>
      </c>
      <c r="H48" s="14">
        <f t="shared" si="2"/>
        <v>0</v>
      </c>
      <c r="I48" s="14"/>
    </row>
    <row r="49" spans="1:9" ht="12.75" x14ac:dyDescent="0.2">
      <c r="A49" s="1">
        <f t="shared" si="6"/>
        <v>30</v>
      </c>
      <c r="B49" s="6">
        <f t="shared" si="7"/>
        <v>0</v>
      </c>
      <c r="C49" s="7">
        <f t="shared" si="3"/>
        <v>1</v>
      </c>
      <c r="D49" s="8">
        <f t="shared" si="4"/>
        <v>2.6476047690545578E-2</v>
      </c>
      <c r="E49" s="7">
        <f t="shared" si="0"/>
        <v>2.6476047690545578E-2</v>
      </c>
      <c r="F49" s="7">
        <f t="shared" si="5"/>
        <v>7.9160976335960909</v>
      </c>
      <c r="G49" s="3">
        <f t="shared" si="1"/>
        <v>1</v>
      </c>
      <c r="H49" s="14">
        <f t="shared" si="2"/>
        <v>0</v>
      </c>
      <c r="I49" s="14"/>
    </row>
    <row r="50" spans="1:9" ht="15.75" customHeight="1" x14ac:dyDescent="0.2">
      <c r="A50" s="1">
        <f t="shared" si="6"/>
        <v>31</v>
      </c>
      <c r="B50" s="6">
        <f t="shared" si="7"/>
        <v>0</v>
      </c>
      <c r="C50" s="7">
        <f t="shared" si="3"/>
        <v>1</v>
      </c>
      <c r="D50" s="8">
        <f t="shared" si="4"/>
        <v>2.3409414403665417E-2</v>
      </c>
      <c r="E50" s="7">
        <f t="shared" si="0"/>
        <v>2.3409414403665417E-2</v>
      </c>
      <c r="F50" s="7">
        <f t="shared" ref="F50" si="8">F49+E50</f>
        <v>7.939507047999756</v>
      </c>
      <c r="G50" s="3">
        <f t="shared" si="1"/>
        <v>1</v>
      </c>
      <c r="H50" s="14">
        <f t="shared" si="2"/>
        <v>0</v>
      </c>
      <c r="I50" s="14"/>
    </row>
    <row r="51" spans="1:9" ht="15.75" customHeight="1" x14ac:dyDescent="0.2">
      <c r="A51" s="1">
        <f t="shared" si="6"/>
        <v>32</v>
      </c>
      <c r="B51" s="6">
        <f t="shared" si="7"/>
        <v>0</v>
      </c>
      <c r="C51" s="7">
        <f t="shared" si="3"/>
        <v>1</v>
      </c>
      <c r="D51" s="8">
        <f t="shared" ref="D51:D114" si="9">1/((1+$B$14)^(A50+0.5))</f>
        <v>2.0697979136751025E-2</v>
      </c>
      <c r="E51" s="7">
        <f t="shared" ref="E51:E114" si="10">C51*D51</f>
        <v>2.0697979136751025E-2</v>
      </c>
      <c r="F51" s="7">
        <f t="shared" ref="F51:F114" si="11">F50+E51</f>
        <v>7.9602050271365075</v>
      </c>
      <c r="G51" s="3">
        <f t="shared" si="1"/>
        <v>1</v>
      </c>
      <c r="H51" s="14">
        <f t="shared" si="2"/>
        <v>0</v>
      </c>
      <c r="I51" s="14"/>
    </row>
    <row r="52" spans="1:9" ht="15.75" customHeight="1" x14ac:dyDescent="0.2">
      <c r="A52" s="1">
        <f t="shared" si="6"/>
        <v>33</v>
      </c>
      <c r="B52" s="6">
        <f t="shared" si="7"/>
        <v>0</v>
      </c>
      <c r="C52" s="7">
        <f t="shared" si="3"/>
        <v>1</v>
      </c>
      <c r="D52" s="8">
        <f t="shared" si="9"/>
        <v>1.830060047458093E-2</v>
      </c>
      <c r="E52" s="7">
        <f t="shared" si="10"/>
        <v>1.830060047458093E-2</v>
      </c>
      <c r="F52" s="7">
        <f t="shared" si="11"/>
        <v>7.9785056276110886</v>
      </c>
      <c r="G52" s="3">
        <f t="shared" si="1"/>
        <v>1</v>
      </c>
      <c r="H52" s="14">
        <f>IF(G52=1,IF(G51=0,F52,0),0)</f>
        <v>0</v>
      </c>
      <c r="I52" s="14"/>
    </row>
    <row r="53" spans="1:9" ht="15.75" customHeight="1" x14ac:dyDescent="0.2">
      <c r="A53" s="1">
        <f t="shared" si="6"/>
        <v>34</v>
      </c>
      <c r="B53" s="6">
        <f t="shared" si="7"/>
        <v>0</v>
      </c>
      <c r="C53" s="7">
        <f t="shared" si="3"/>
        <v>1</v>
      </c>
      <c r="D53" s="8">
        <f t="shared" si="9"/>
        <v>1.6180902276375714E-2</v>
      </c>
      <c r="E53" s="7">
        <f t="shared" si="10"/>
        <v>1.6180902276375714E-2</v>
      </c>
      <c r="F53" s="7">
        <f t="shared" si="11"/>
        <v>7.9946865298874643</v>
      </c>
      <c r="G53" s="3">
        <f t="shared" si="1"/>
        <v>1</v>
      </c>
      <c r="H53" s="14">
        <f t="shared" ref="H53:H116" si="12">IF(G53=1,IF(G52=0,F53,0),0)</f>
        <v>0</v>
      </c>
      <c r="I53" s="14"/>
    </row>
    <row r="54" spans="1:9" ht="15.75" customHeight="1" x14ac:dyDescent="0.2">
      <c r="A54" s="1">
        <f t="shared" si="6"/>
        <v>35</v>
      </c>
      <c r="B54" s="6">
        <f t="shared" si="7"/>
        <v>0</v>
      </c>
      <c r="C54" s="7">
        <f t="shared" si="3"/>
        <v>1</v>
      </c>
      <c r="D54" s="8">
        <f t="shared" si="9"/>
        <v>1.4306721729775157E-2</v>
      </c>
      <c r="E54" s="7">
        <f t="shared" si="10"/>
        <v>1.4306721729775157E-2</v>
      </c>
      <c r="F54" s="7">
        <f t="shared" si="11"/>
        <v>8.0089932516172393</v>
      </c>
      <c r="G54" s="3">
        <f t="shared" si="1"/>
        <v>1</v>
      </c>
      <c r="H54" s="14">
        <f t="shared" si="12"/>
        <v>0</v>
      </c>
      <c r="I54" s="14"/>
    </row>
    <row r="55" spans="1:9" ht="15.75" customHeight="1" x14ac:dyDescent="0.2">
      <c r="A55" s="1">
        <f t="shared" si="6"/>
        <v>36</v>
      </c>
      <c r="B55" s="6">
        <f t="shared" si="7"/>
        <v>0</v>
      </c>
      <c r="C55" s="7">
        <f t="shared" si="3"/>
        <v>1</v>
      </c>
      <c r="D55" s="8">
        <f t="shared" si="9"/>
        <v>1.2649621334902885E-2</v>
      </c>
      <c r="E55" s="7">
        <f t="shared" si="10"/>
        <v>1.2649621334902885E-2</v>
      </c>
      <c r="F55" s="7">
        <f t="shared" si="11"/>
        <v>8.0216428729521425</v>
      </c>
      <c r="G55" s="3">
        <f t="shared" si="1"/>
        <v>1</v>
      </c>
      <c r="H55" s="14">
        <f t="shared" si="12"/>
        <v>0</v>
      </c>
      <c r="I55" s="14"/>
    </row>
    <row r="56" spans="1:9" ht="15.75" customHeight="1" x14ac:dyDescent="0.2">
      <c r="A56" s="1">
        <f t="shared" si="6"/>
        <v>37</v>
      </c>
      <c r="B56" s="6">
        <f t="shared" si="7"/>
        <v>0</v>
      </c>
      <c r="C56" s="7">
        <f t="shared" si="3"/>
        <v>1</v>
      </c>
      <c r="D56" s="8">
        <f t="shared" si="9"/>
        <v>1.1184457413707239E-2</v>
      </c>
      <c r="E56" s="7">
        <f t="shared" si="10"/>
        <v>1.1184457413707239E-2</v>
      </c>
      <c r="F56" s="7">
        <f t="shared" si="11"/>
        <v>8.0328273303658495</v>
      </c>
      <c r="G56" s="3">
        <f t="shared" si="1"/>
        <v>1</v>
      </c>
      <c r="H56" s="14">
        <f t="shared" si="12"/>
        <v>0</v>
      </c>
      <c r="I56" s="14"/>
    </row>
    <row r="57" spans="1:9" ht="15.75" customHeight="1" x14ac:dyDescent="0.2">
      <c r="A57" s="1">
        <f t="shared" si="6"/>
        <v>38</v>
      </c>
      <c r="B57" s="6">
        <f t="shared" si="7"/>
        <v>0</v>
      </c>
      <c r="C57" s="7">
        <f t="shared" si="3"/>
        <v>1</v>
      </c>
      <c r="D57" s="8">
        <f t="shared" si="9"/>
        <v>9.8889985974423E-3</v>
      </c>
      <c r="E57" s="7">
        <f t="shared" si="10"/>
        <v>9.8889985974423E-3</v>
      </c>
      <c r="F57" s="7">
        <f t="shared" si="11"/>
        <v>8.0427163289632926</v>
      </c>
      <c r="G57" s="3">
        <f t="shared" si="1"/>
        <v>1</v>
      </c>
      <c r="H57" s="14">
        <f t="shared" si="12"/>
        <v>0</v>
      </c>
      <c r="I57" s="14"/>
    </row>
    <row r="58" spans="1:9" ht="15.75" customHeight="1" x14ac:dyDescent="0.2">
      <c r="A58" s="1">
        <f t="shared" si="6"/>
        <v>39</v>
      </c>
      <c r="B58" s="6">
        <f t="shared" si="7"/>
        <v>0</v>
      </c>
      <c r="C58" s="7">
        <f t="shared" si="3"/>
        <v>1</v>
      </c>
      <c r="D58" s="8">
        <f t="shared" si="9"/>
        <v>8.7435885034856699E-3</v>
      </c>
      <c r="E58" s="7">
        <f t="shared" si="10"/>
        <v>8.7435885034856699E-3</v>
      </c>
      <c r="F58" s="7">
        <f t="shared" si="11"/>
        <v>8.0514599174667776</v>
      </c>
      <c r="G58" s="3">
        <f t="shared" si="1"/>
        <v>1</v>
      </c>
      <c r="H58" s="14">
        <f t="shared" si="12"/>
        <v>0</v>
      </c>
      <c r="I58" s="14"/>
    </row>
    <row r="59" spans="1:9" ht="15.75" customHeight="1" x14ac:dyDescent="0.2">
      <c r="A59" s="1">
        <f t="shared" si="6"/>
        <v>40</v>
      </c>
      <c r="B59" s="6">
        <f t="shared" si="7"/>
        <v>0</v>
      </c>
      <c r="C59" s="7">
        <f t="shared" si="3"/>
        <v>1</v>
      </c>
      <c r="D59" s="8">
        <f t="shared" si="9"/>
        <v>7.7308474831880381E-3</v>
      </c>
      <c r="E59" s="7">
        <f t="shared" si="10"/>
        <v>7.7308474831880381E-3</v>
      </c>
      <c r="F59" s="7">
        <f t="shared" si="11"/>
        <v>8.0591907649499657</v>
      </c>
      <c r="G59" s="3">
        <f t="shared" si="1"/>
        <v>1</v>
      </c>
      <c r="H59" s="14">
        <f t="shared" si="12"/>
        <v>0</v>
      </c>
      <c r="I59" s="14"/>
    </row>
    <row r="60" spans="1:9" ht="15.75" customHeight="1" x14ac:dyDescent="0.2">
      <c r="A60" s="1">
        <f t="shared" si="6"/>
        <v>41</v>
      </c>
      <c r="B60" s="6">
        <f t="shared" si="7"/>
        <v>0</v>
      </c>
      <c r="C60" s="7">
        <f t="shared" si="3"/>
        <v>1</v>
      </c>
      <c r="D60" s="8">
        <f t="shared" si="9"/>
        <v>6.8354089152856245E-3</v>
      </c>
      <c r="E60" s="7">
        <f t="shared" si="10"/>
        <v>6.8354089152856245E-3</v>
      </c>
      <c r="F60" s="7">
        <f t="shared" si="11"/>
        <v>8.0660261738652519</v>
      </c>
      <c r="G60" s="3">
        <f t="shared" si="1"/>
        <v>1</v>
      </c>
      <c r="H60" s="14">
        <f t="shared" si="12"/>
        <v>0</v>
      </c>
      <c r="I60" s="14"/>
    </row>
    <row r="61" spans="1:9" ht="15.75" customHeight="1" x14ac:dyDescent="0.2">
      <c r="A61" s="1">
        <f t="shared" si="6"/>
        <v>42</v>
      </c>
      <c r="B61" s="6">
        <f t="shared" si="7"/>
        <v>0</v>
      </c>
      <c r="C61" s="7">
        <f t="shared" si="3"/>
        <v>1</v>
      </c>
      <c r="D61" s="8">
        <f t="shared" si="9"/>
        <v>6.0436860435770338E-3</v>
      </c>
      <c r="E61" s="7">
        <f t="shared" si="10"/>
        <v>6.0436860435770338E-3</v>
      </c>
      <c r="F61" s="7">
        <f t="shared" si="11"/>
        <v>8.0720698599088294</v>
      </c>
      <c r="G61" s="3">
        <f t="shared" si="1"/>
        <v>1</v>
      </c>
      <c r="H61" s="14">
        <f t="shared" si="12"/>
        <v>0</v>
      </c>
      <c r="I61" s="14"/>
    </row>
    <row r="62" spans="1:9" ht="15.75" customHeight="1" x14ac:dyDescent="0.2">
      <c r="A62" s="1">
        <f t="shared" si="6"/>
        <v>43</v>
      </c>
      <c r="B62" s="6">
        <f t="shared" si="7"/>
        <v>0</v>
      </c>
      <c r="C62" s="7">
        <f t="shared" si="3"/>
        <v>1</v>
      </c>
      <c r="D62" s="8">
        <f t="shared" si="9"/>
        <v>5.3436658210230152E-3</v>
      </c>
      <c r="E62" s="7">
        <f t="shared" si="10"/>
        <v>5.3436658210230152E-3</v>
      </c>
      <c r="F62" s="7">
        <f t="shared" si="11"/>
        <v>8.0774135257298525</v>
      </c>
      <c r="G62" s="3">
        <f t="shared" si="1"/>
        <v>1</v>
      </c>
      <c r="H62" s="14">
        <f t="shared" si="12"/>
        <v>0</v>
      </c>
      <c r="I62" s="14"/>
    </row>
    <row r="63" spans="1:9" ht="15.75" customHeight="1" x14ac:dyDescent="0.2">
      <c r="A63" s="1">
        <f t="shared" si="6"/>
        <v>44</v>
      </c>
      <c r="B63" s="6">
        <f t="shared" si="7"/>
        <v>0</v>
      </c>
      <c r="C63" s="7">
        <f t="shared" si="3"/>
        <v>1</v>
      </c>
      <c r="D63" s="8">
        <f t="shared" si="9"/>
        <v>4.724726632204258E-3</v>
      </c>
      <c r="E63" s="7">
        <f t="shared" si="10"/>
        <v>4.724726632204258E-3</v>
      </c>
      <c r="F63" s="7">
        <f t="shared" si="11"/>
        <v>8.0821382523620571</v>
      </c>
      <c r="G63" s="3">
        <f t="shared" si="1"/>
        <v>1</v>
      </c>
      <c r="H63" s="14">
        <f t="shared" si="12"/>
        <v>0</v>
      </c>
      <c r="I63" s="14"/>
    </row>
    <row r="64" spans="1:9" ht="15.75" customHeight="1" x14ac:dyDescent="0.2">
      <c r="A64" s="1">
        <f t="shared" si="6"/>
        <v>45</v>
      </c>
      <c r="B64" s="6">
        <f t="shared" si="7"/>
        <v>0</v>
      </c>
      <c r="C64" s="7">
        <f t="shared" si="3"/>
        <v>1</v>
      </c>
      <c r="D64" s="8">
        <f t="shared" si="9"/>
        <v>4.1774771283857289E-3</v>
      </c>
      <c r="E64" s="7">
        <f t="shared" si="10"/>
        <v>4.1774771283857289E-3</v>
      </c>
      <c r="F64" s="7">
        <f t="shared" si="11"/>
        <v>8.0863157294904422</v>
      </c>
      <c r="G64" s="3">
        <f>IF(E64&lt;1,1,0)</f>
        <v>1</v>
      </c>
      <c r="H64" s="14">
        <f t="shared" si="12"/>
        <v>0</v>
      </c>
      <c r="I64" s="14"/>
    </row>
    <row r="65" spans="1:9" ht="15.75" customHeight="1" x14ac:dyDescent="0.2">
      <c r="A65" s="1">
        <f t="shared" si="6"/>
        <v>46</v>
      </c>
      <c r="B65" s="6">
        <f t="shared" si="7"/>
        <v>0</v>
      </c>
      <c r="C65" s="7">
        <f t="shared" si="3"/>
        <v>1</v>
      </c>
      <c r="D65" s="8">
        <f t="shared" si="9"/>
        <v>3.6936137297840224E-3</v>
      </c>
      <c r="E65" s="7">
        <f t="shared" si="10"/>
        <v>3.6936137297840224E-3</v>
      </c>
      <c r="F65" s="7">
        <f t="shared" si="11"/>
        <v>8.0900093432202258</v>
      </c>
      <c r="G65" s="3">
        <f t="shared" ref="G65:G128" si="13">IF(E65&lt;1,1,0)</f>
        <v>1</v>
      </c>
      <c r="H65" s="14">
        <f t="shared" si="12"/>
        <v>0</v>
      </c>
      <c r="I65" s="14"/>
    </row>
    <row r="66" spans="1:9" ht="15.75" customHeight="1" x14ac:dyDescent="0.2">
      <c r="A66" s="1">
        <f t="shared" si="6"/>
        <v>47</v>
      </c>
      <c r="B66" s="6">
        <f t="shared" si="7"/>
        <v>0</v>
      </c>
      <c r="C66" s="7">
        <f t="shared" si="3"/>
        <v>1</v>
      </c>
      <c r="D66" s="8">
        <f t="shared" si="9"/>
        <v>3.2657946328771181E-3</v>
      </c>
      <c r="E66" s="7">
        <f t="shared" si="10"/>
        <v>3.2657946328771181E-3</v>
      </c>
      <c r="F66" s="7">
        <f t="shared" si="11"/>
        <v>8.0932751378531034</v>
      </c>
      <c r="G66" s="3">
        <f t="shared" si="13"/>
        <v>1</v>
      </c>
      <c r="H66" s="14">
        <f t="shared" si="12"/>
        <v>0</v>
      </c>
      <c r="I66" s="14"/>
    </row>
    <row r="67" spans="1:9" ht="15.75" customHeight="1" x14ac:dyDescent="0.2">
      <c r="A67" s="1">
        <f t="shared" si="6"/>
        <v>48</v>
      </c>
      <c r="B67" s="6">
        <f t="shared" si="7"/>
        <v>0</v>
      </c>
      <c r="C67" s="7">
        <f t="shared" si="3"/>
        <v>1</v>
      </c>
      <c r="D67" s="8">
        <f t="shared" si="9"/>
        <v>2.8875284110319354E-3</v>
      </c>
      <c r="E67" s="7">
        <f t="shared" si="10"/>
        <v>2.8875284110319354E-3</v>
      </c>
      <c r="F67" s="7">
        <f t="shared" si="11"/>
        <v>8.0961626662641351</v>
      </c>
      <c r="G67" s="3">
        <f t="shared" si="13"/>
        <v>1</v>
      </c>
      <c r="H67" s="14">
        <f t="shared" si="12"/>
        <v>0</v>
      </c>
      <c r="I67" s="14"/>
    </row>
    <row r="68" spans="1:9" ht="15.75" customHeight="1" x14ac:dyDescent="0.2">
      <c r="A68" s="1">
        <f t="shared" si="6"/>
        <v>49</v>
      </c>
      <c r="B68" s="6">
        <f t="shared" si="7"/>
        <v>0</v>
      </c>
      <c r="C68" s="7">
        <f t="shared" si="3"/>
        <v>1</v>
      </c>
      <c r="D68" s="8">
        <f t="shared" si="9"/>
        <v>2.5530755181537895E-3</v>
      </c>
      <c r="E68" s="7">
        <f t="shared" si="10"/>
        <v>2.5530755181537895E-3</v>
      </c>
      <c r="F68" s="7">
        <f t="shared" si="11"/>
        <v>8.0987157417822893</v>
      </c>
      <c r="G68" s="3">
        <f t="shared" si="13"/>
        <v>1</v>
      </c>
      <c r="H68" s="14">
        <f t="shared" si="12"/>
        <v>0</v>
      </c>
      <c r="I68" s="14"/>
    </row>
    <row r="69" spans="1:9" ht="15.75" customHeight="1" x14ac:dyDescent="0.2">
      <c r="A69" s="1">
        <f t="shared" si="6"/>
        <v>50</v>
      </c>
      <c r="B69" s="6">
        <f t="shared" si="7"/>
        <v>0</v>
      </c>
      <c r="C69" s="7">
        <f t="shared" si="3"/>
        <v>1</v>
      </c>
      <c r="D69" s="8">
        <f t="shared" si="9"/>
        <v>2.2573612008433153E-3</v>
      </c>
      <c r="E69" s="7">
        <f t="shared" si="10"/>
        <v>2.2573612008433153E-3</v>
      </c>
      <c r="F69" s="7">
        <f t="shared" si="11"/>
        <v>8.1009731029831329</v>
      </c>
      <c r="G69" s="3">
        <f t="shared" si="13"/>
        <v>1</v>
      </c>
      <c r="H69" s="14">
        <f t="shared" si="12"/>
        <v>0</v>
      </c>
      <c r="I69" s="14"/>
    </row>
    <row r="70" spans="1:9" ht="15.75" customHeight="1" x14ac:dyDescent="0.2">
      <c r="A70" s="1">
        <f t="shared" si="6"/>
        <v>51</v>
      </c>
      <c r="B70" s="6">
        <f t="shared" si="7"/>
        <v>0</v>
      </c>
      <c r="C70" s="7">
        <f t="shared" si="3"/>
        <v>1</v>
      </c>
      <c r="D70" s="8">
        <f t="shared" si="9"/>
        <v>1.9958984976510292E-3</v>
      </c>
      <c r="E70" s="7">
        <f t="shared" si="10"/>
        <v>1.9958984976510292E-3</v>
      </c>
      <c r="F70" s="7">
        <f t="shared" si="11"/>
        <v>8.1029690014807834</v>
      </c>
      <c r="G70" s="3">
        <f t="shared" si="13"/>
        <v>1</v>
      </c>
      <c r="H70" s="14">
        <f t="shared" si="12"/>
        <v>0</v>
      </c>
      <c r="I70" s="14"/>
    </row>
    <row r="71" spans="1:9" ht="15.75" customHeight="1" x14ac:dyDescent="0.2">
      <c r="A71" s="1">
        <f t="shared" si="6"/>
        <v>52</v>
      </c>
      <c r="B71" s="6">
        <f t="shared" si="7"/>
        <v>0</v>
      </c>
      <c r="C71" s="7">
        <f t="shared" si="3"/>
        <v>1</v>
      </c>
      <c r="D71" s="8">
        <f t="shared" si="9"/>
        <v>1.7647201570742967E-3</v>
      </c>
      <c r="E71" s="7">
        <f t="shared" si="10"/>
        <v>1.7647201570742967E-3</v>
      </c>
      <c r="F71" s="7">
        <f t="shared" si="11"/>
        <v>8.1047337216378583</v>
      </c>
      <c r="G71" s="3">
        <f t="shared" si="13"/>
        <v>1</v>
      </c>
      <c r="H71" s="14">
        <f t="shared" si="12"/>
        <v>0</v>
      </c>
      <c r="I71" s="14"/>
    </row>
    <row r="72" spans="1:9" ht="15.75" customHeight="1" x14ac:dyDescent="0.2">
      <c r="A72" s="1">
        <f t="shared" si="6"/>
        <v>53</v>
      </c>
      <c r="B72" s="6">
        <f t="shared" si="7"/>
        <v>0</v>
      </c>
      <c r="C72" s="7">
        <f t="shared" si="3"/>
        <v>1</v>
      </c>
      <c r="D72" s="8">
        <f t="shared" si="9"/>
        <v>1.5603184412681672E-3</v>
      </c>
      <c r="E72" s="7">
        <f t="shared" si="10"/>
        <v>1.5603184412681672E-3</v>
      </c>
      <c r="F72" s="7">
        <f t="shared" si="11"/>
        <v>8.1062940400791259</v>
      </c>
      <c r="G72" s="3">
        <f t="shared" si="13"/>
        <v>1</v>
      </c>
      <c r="H72" s="14">
        <f t="shared" si="12"/>
        <v>0</v>
      </c>
      <c r="I72" s="14"/>
    </row>
    <row r="73" spans="1:9" ht="15.75" customHeight="1" x14ac:dyDescent="0.2">
      <c r="A73" s="1">
        <f t="shared" si="6"/>
        <v>54</v>
      </c>
      <c r="B73" s="6">
        <f t="shared" si="7"/>
        <v>0</v>
      </c>
      <c r="C73" s="7">
        <f t="shared" si="3"/>
        <v>1</v>
      </c>
      <c r="D73" s="8">
        <f t="shared" si="9"/>
        <v>1.3795919020938706E-3</v>
      </c>
      <c r="E73" s="7">
        <f t="shared" si="10"/>
        <v>1.3795919020938706E-3</v>
      </c>
      <c r="F73" s="7">
        <f t="shared" si="11"/>
        <v>8.1076736319812195</v>
      </c>
      <c r="G73" s="3">
        <f t="shared" si="13"/>
        <v>1</v>
      </c>
      <c r="H73" s="14">
        <f t="shared" si="12"/>
        <v>0</v>
      </c>
      <c r="I73" s="14"/>
    </row>
    <row r="74" spans="1:9" ht="15.75" customHeight="1" x14ac:dyDescent="0.2">
      <c r="A74" s="1">
        <f t="shared" si="6"/>
        <v>55</v>
      </c>
      <c r="B74" s="6">
        <f t="shared" si="7"/>
        <v>0</v>
      </c>
      <c r="C74" s="7">
        <f t="shared" si="3"/>
        <v>1</v>
      </c>
      <c r="D74" s="8">
        <f t="shared" si="9"/>
        <v>1.2197983219220776E-3</v>
      </c>
      <c r="E74" s="7">
        <f t="shared" si="10"/>
        <v>1.2197983219220776E-3</v>
      </c>
      <c r="F74" s="7">
        <f t="shared" si="11"/>
        <v>8.1088934303031408</v>
      </c>
      <c r="G74" s="3">
        <f t="shared" si="13"/>
        <v>1</v>
      </c>
      <c r="H74" s="14">
        <f t="shared" si="12"/>
        <v>0</v>
      </c>
      <c r="I74" s="14"/>
    </row>
    <row r="75" spans="1:9" ht="15.75" customHeight="1" x14ac:dyDescent="0.2">
      <c r="A75" s="1">
        <f t="shared" si="6"/>
        <v>56</v>
      </c>
      <c r="B75" s="6">
        <f t="shared" si="7"/>
        <v>0</v>
      </c>
      <c r="C75" s="7">
        <f t="shared" si="3"/>
        <v>1</v>
      </c>
      <c r="D75" s="8">
        <f t="shared" si="9"/>
        <v>1.0785131051477257E-3</v>
      </c>
      <c r="E75" s="7">
        <f t="shared" si="10"/>
        <v>1.0785131051477257E-3</v>
      </c>
      <c r="F75" s="7">
        <f t="shared" si="11"/>
        <v>8.1099719434082882</v>
      </c>
      <c r="G75" s="3">
        <f t="shared" si="13"/>
        <v>1</v>
      </c>
      <c r="H75" s="14">
        <f t="shared" si="12"/>
        <v>0</v>
      </c>
      <c r="I75" s="14"/>
    </row>
    <row r="76" spans="1:9" ht="15.75" customHeight="1" x14ac:dyDescent="0.2">
      <c r="A76" s="1">
        <f t="shared" si="6"/>
        <v>57</v>
      </c>
      <c r="B76" s="6">
        <f t="shared" si="7"/>
        <v>0</v>
      </c>
      <c r="C76" s="7">
        <f t="shared" si="3"/>
        <v>1</v>
      </c>
      <c r="D76" s="8">
        <f t="shared" si="9"/>
        <v>9.5359248907844903E-4</v>
      </c>
      <c r="E76" s="7">
        <f t="shared" si="10"/>
        <v>9.5359248907844903E-4</v>
      </c>
      <c r="F76" s="7">
        <f t="shared" si="11"/>
        <v>8.1109255358973673</v>
      </c>
      <c r="G76" s="3">
        <f t="shared" si="13"/>
        <v>1</v>
      </c>
      <c r="H76" s="14">
        <f t="shared" si="12"/>
        <v>0</v>
      </c>
      <c r="I76" s="14"/>
    </row>
    <row r="77" spans="1:9" ht="15.75" customHeight="1" x14ac:dyDescent="0.2">
      <c r="A77" s="1">
        <f t="shared" si="6"/>
        <v>58</v>
      </c>
      <c r="B77" s="6">
        <f t="shared" si="7"/>
        <v>0</v>
      </c>
      <c r="C77" s="7">
        <f t="shared" si="3"/>
        <v>1</v>
      </c>
      <c r="D77" s="8">
        <f t="shared" si="9"/>
        <v>8.4314101598448224E-4</v>
      </c>
      <c r="E77" s="7">
        <f t="shared" si="10"/>
        <v>8.4314101598448224E-4</v>
      </c>
      <c r="F77" s="7">
        <f t="shared" si="11"/>
        <v>8.1117686769133517</v>
      </c>
      <c r="G77" s="3">
        <f t="shared" si="13"/>
        <v>1</v>
      </c>
      <c r="H77" s="14">
        <f t="shared" si="12"/>
        <v>0</v>
      </c>
      <c r="I77" s="14"/>
    </row>
    <row r="78" spans="1:9" ht="15.75" customHeight="1" x14ac:dyDescent="0.2">
      <c r="A78" s="1">
        <f t="shared" si="6"/>
        <v>59</v>
      </c>
      <c r="B78" s="6">
        <f t="shared" si="7"/>
        <v>0</v>
      </c>
      <c r="C78" s="7">
        <f t="shared" si="3"/>
        <v>1</v>
      </c>
      <c r="D78" s="8">
        <f t="shared" si="9"/>
        <v>7.4548277275374142E-4</v>
      </c>
      <c r="E78" s="7">
        <f t="shared" si="10"/>
        <v>7.4548277275374142E-4</v>
      </c>
      <c r="F78" s="7">
        <f t="shared" si="11"/>
        <v>8.1125141596861052</v>
      </c>
      <c r="G78" s="3">
        <f t="shared" si="13"/>
        <v>1</v>
      </c>
      <c r="H78" s="14">
        <f t="shared" si="12"/>
        <v>0</v>
      </c>
      <c r="I78" s="14"/>
    </row>
    <row r="79" spans="1:9" ht="15.75" customHeight="1" x14ac:dyDescent="0.2">
      <c r="A79" s="1">
        <f t="shared" si="6"/>
        <v>60</v>
      </c>
      <c r="B79" s="6">
        <f t="shared" si="7"/>
        <v>0</v>
      </c>
      <c r="C79" s="7">
        <f t="shared" si="3"/>
        <v>1</v>
      </c>
      <c r="D79" s="8">
        <f t="shared" si="9"/>
        <v>6.5913596176281309E-4</v>
      </c>
      <c r="E79" s="7">
        <f t="shared" si="10"/>
        <v>6.5913596176281309E-4</v>
      </c>
      <c r="F79" s="7">
        <f t="shared" si="11"/>
        <v>8.1131732956478686</v>
      </c>
      <c r="G79" s="3">
        <f t="shared" si="13"/>
        <v>1</v>
      </c>
      <c r="H79" s="14">
        <f t="shared" si="12"/>
        <v>0</v>
      </c>
      <c r="I79" s="14"/>
    </row>
    <row r="80" spans="1:9" ht="15.75" customHeight="1" x14ac:dyDescent="0.2">
      <c r="A80" s="1">
        <f t="shared" si="6"/>
        <v>61</v>
      </c>
      <c r="B80" s="6">
        <f t="shared" si="7"/>
        <v>0</v>
      </c>
      <c r="C80" s="7">
        <f t="shared" si="3"/>
        <v>1</v>
      </c>
      <c r="D80" s="8">
        <f t="shared" si="9"/>
        <v>5.8279041712008242E-4</v>
      </c>
      <c r="E80" s="7">
        <f t="shared" si="10"/>
        <v>5.8279041712008242E-4</v>
      </c>
      <c r="F80" s="7">
        <f t="shared" si="11"/>
        <v>8.1137560860649884</v>
      </c>
      <c r="G80" s="3">
        <f t="shared" si="13"/>
        <v>1</v>
      </c>
      <c r="H80" s="14">
        <f t="shared" si="12"/>
        <v>0</v>
      </c>
      <c r="I80" s="14"/>
    </row>
    <row r="81" spans="1:9" ht="15.75" customHeight="1" x14ac:dyDescent="0.2">
      <c r="A81" s="1">
        <f t="shared" si="6"/>
        <v>62</v>
      </c>
      <c r="B81" s="6">
        <f t="shared" si="7"/>
        <v>0</v>
      </c>
      <c r="C81" s="7">
        <f t="shared" si="3"/>
        <v>1</v>
      </c>
      <c r="D81" s="8">
        <f t="shared" si="9"/>
        <v>5.1528772512827818E-4</v>
      </c>
      <c r="E81" s="7">
        <f t="shared" si="10"/>
        <v>5.1528772512827818E-4</v>
      </c>
      <c r="F81" s="7">
        <f t="shared" si="11"/>
        <v>8.1142713737901175</v>
      </c>
      <c r="G81" s="3">
        <f t="shared" si="13"/>
        <v>1</v>
      </c>
      <c r="H81" s="14">
        <f t="shared" si="12"/>
        <v>0</v>
      </c>
      <c r="I81" s="14"/>
    </row>
    <row r="82" spans="1:9" ht="15.75" customHeight="1" x14ac:dyDescent="0.2">
      <c r="A82" s="1">
        <f t="shared" si="6"/>
        <v>63</v>
      </c>
      <c r="B82" s="6">
        <f t="shared" si="7"/>
        <v>0</v>
      </c>
      <c r="C82" s="7">
        <f t="shared" si="3"/>
        <v>1</v>
      </c>
      <c r="D82" s="8">
        <f t="shared" si="9"/>
        <v>4.5560364732827389E-4</v>
      </c>
      <c r="E82" s="7">
        <f t="shared" si="10"/>
        <v>4.5560364732827389E-4</v>
      </c>
      <c r="F82" s="7">
        <f t="shared" si="11"/>
        <v>8.1147269774374458</v>
      </c>
      <c r="G82" s="3">
        <f t="shared" si="13"/>
        <v>1</v>
      </c>
      <c r="H82" s="14">
        <f t="shared" si="12"/>
        <v>0</v>
      </c>
      <c r="I82" s="14"/>
    </row>
    <row r="83" spans="1:9" ht="15.75" customHeight="1" x14ac:dyDescent="0.2">
      <c r="A83" s="1">
        <f t="shared" si="6"/>
        <v>64</v>
      </c>
      <c r="B83" s="6">
        <f t="shared" si="7"/>
        <v>0</v>
      </c>
      <c r="C83" s="7">
        <f t="shared" si="3"/>
        <v>1</v>
      </c>
      <c r="D83" s="8">
        <f t="shared" si="9"/>
        <v>4.028325794237613E-4</v>
      </c>
      <c r="E83" s="7">
        <f t="shared" si="10"/>
        <v>4.028325794237613E-4</v>
      </c>
      <c r="F83" s="7">
        <f t="shared" si="11"/>
        <v>8.1151298100168692</v>
      </c>
      <c r="G83" s="3">
        <f t="shared" si="13"/>
        <v>1</v>
      </c>
      <c r="H83" s="14">
        <f t="shared" si="12"/>
        <v>0</v>
      </c>
      <c r="I83" s="14"/>
    </row>
    <row r="84" spans="1:9" ht="15.75" customHeight="1" x14ac:dyDescent="0.2">
      <c r="A84" s="1">
        <f t="shared" si="6"/>
        <v>65</v>
      </c>
      <c r="B84" s="6">
        <f t="shared" si="7"/>
        <v>0</v>
      </c>
      <c r="C84" s="7">
        <f t="shared" si="3"/>
        <v>1</v>
      </c>
      <c r="D84" s="8">
        <f t="shared" si="9"/>
        <v>3.5617381027741943E-4</v>
      </c>
      <c r="E84" s="7">
        <f t="shared" si="10"/>
        <v>3.5617381027741943E-4</v>
      </c>
      <c r="F84" s="7">
        <f t="shared" si="11"/>
        <v>8.1154859838271474</v>
      </c>
      <c r="G84" s="3">
        <f t="shared" si="13"/>
        <v>1</v>
      </c>
      <c r="H84" s="14">
        <f t="shared" si="12"/>
        <v>0</v>
      </c>
      <c r="I84" s="14"/>
    </row>
    <row r="85" spans="1:9" ht="15.75" customHeight="1" x14ac:dyDescent="0.2">
      <c r="A85" s="1">
        <f t="shared" si="6"/>
        <v>66</v>
      </c>
      <c r="B85" s="6">
        <f t="shared" si="7"/>
        <v>0</v>
      </c>
      <c r="C85" s="7">
        <f t="shared" ref="C85:C148" si="14">C84*(1-$B85)</f>
        <v>1</v>
      </c>
      <c r="D85" s="8">
        <f t="shared" si="9"/>
        <v>3.1491937248224506E-4</v>
      </c>
      <c r="E85" s="7">
        <f t="shared" si="10"/>
        <v>3.1491937248224506E-4</v>
      </c>
      <c r="F85" s="7">
        <f t="shared" si="11"/>
        <v>8.115800903199629</v>
      </c>
      <c r="G85" s="3">
        <f t="shared" si="13"/>
        <v>1</v>
      </c>
      <c r="H85" s="14">
        <f t="shared" si="12"/>
        <v>0</v>
      </c>
      <c r="I85" s="14"/>
    </row>
    <row r="86" spans="1:9" ht="15.75" customHeight="1" x14ac:dyDescent="0.2">
      <c r="A86" s="1">
        <f t="shared" ref="A86:A149" si="15">A85+1</f>
        <v>67</v>
      </c>
      <c r="B86" s="6">
        <f t="shared" si="7"/>
        <v>0</v>
      </c>
      <c r="C86" s="7">
        <f t="shared" si="14"/>
        <v>1</v>
      </c>
      <c r="D86" s="8">
        <f t="shared" si="9"/>
        <v>2.7844330016113631E-4</v>
      </c>
      <c r="E86" s="7">
        <f t="shared" si="10"/>
        <v>2.7844330016113631E-4</v>
      </c>
      <c r="F86" s="7">
        <f t="shared" si="11"/>
        <v>8.1160793464997898</v>
      </c>
      <c r="G86" s="3">
        <f t="shared" si="13"/>
        <v>1</v>
      </c>
      <c r="H86" s="14">
        <f t="shared" si="12"/>
        <v>0</v>
      </c>
      <c r="I86" s="14"/>
    </row>
    <row r="87" spans="1:9" ht="15.75" customHeight="1" x14ac:dyDescent="0.2">
      <c r="A87" s="1">
        <f t="shared" si="15"/>
        <v>68</v>
      </c>
      <c r="B87" s="6">
        <f t="shared" ref="B87:B150" si="16">IF(($A87+$B$15)=2,$B$10,IF(($A87+$B$15)=3,$B$11,$B$12))</f>
        <v>0</v>
      </c>
      <c r="C87" s="7">
        <f t="shared" si="14"/>
        <v>1</v>
      </c>
      <c r="D87" s="8">
        <f t="shared" si="9"/>
        <v>2.4619213100012059E-4</v>
      </c>
      <c r="E87" s="7">
        <f t="shared" si="10"/>
        <v>2.4619213100012059E-4</v>
      </c>
      <c r="F87" s="7">
        <f t="shared" si="11"/>
        <v>8.1163255386307895</v>
      </c>
      <c r="G87" s="3">
        <f t="shared" si="13"/>
        <v>1</v>
      </c>
      <c r="H87" s="14">
        <f t="shared" si="12"/>
        <v>0</v>
      </c>
      <c r="I87" s="14"/>
    </row>
    <row r="88" spans="1:9" ht="15.75" customHeight="1" x14ac:dyDescent="0.2">
      <c r="A88" s="1">
        <f t="shared" si="15"/>
        <v>69</v>
      </c>
      <c r="B88" s="6">
        <f t="shared" si="16"/>
        <v>0</v>
      </c>
      <c r="C88" s="7">
        <f t="shared" si="14"/>
        <v>1</v>
      </c>
      <c r="D88" s="8">
        <f t="shared" si="9"/>
        <v>2.17676508399753E-4</v>
      </c>
      <c r="E88" s="7">
        <f t="shared" si="10"/>
        <v>2.17676508399753E-4</v>
      </c>
      <c r="F88" s="7">
        <f t="shared" si="11"/>
        <v>8.1165432151391901</v>
      </c>
      <c r="G88" s="3">
        <f t="shared" si="13"/>
        <v>1</v>
      </c>
      <c r="H88" s="14">
        <f t="shared" si="12"/>
        <v>0</v>
      </c>
      <c r="I88" s="14"/>
    </row>
    <row r="89" spans="1:9" ht="15.75" customHeight="1" x14ac:dyDescent="0.2">
      <c r="A89" s="1">
        <f t="shared" si="15"/>
        <v>70</v>
      </c>
      <c r="B89" s="6">
        <f t="shared" si="16"/>
        <v>0</v>
      </c>
      <c r="C89" s="7">
        <f t="shared" si="14"/>
        <v>1</v>
      </c>
      <c r="D89" s="8">
        <f t="shared" si="9"/>
        <v>1.9246375632162071E-4</v>
      </c>
      <c r="E89" s="7">
        <f t="shared" si="10"/>
        <v>1.9246375632162071E-4</v>
      </c>
      <c r="F89" s="7">
        <f t="shared" si="11"/>
        <v>8.1167356788955125</v>
      </c>
      <c r="G89" s="3">
        <f t="shared" si="13"/>
        <v>1</v>
      </c>
      <c r="H89" s="14">
        <f t="shared" si="12"/>
        <v>0</v>
      </c>
      <c r="I89" s="14"/>
    </row>
    <row r="90" spans="1:9" ht="15.75" customHeight="1" x14ac:dyDescent="0.2">
      <c r="A90" s="1">
        <f t="shared" si="15"/>
        <v>71</v>
      </c>
      <c r="B90" s="6">
        <f t="shared" si="16"/>
        <v>0</v>
      </c>
      <c r="C90" s="7">
        <f t="shared" si="14"/>
        <v>1</v>
      </c>
      <c r="D90" s="8">
        <f t="shared" si="9"/>
        <v>1.7017131416588926E-4</v>
      </c>
      <c r="E90" s="7">
        <f t="shared" si="10"/>
        <v>1.7017131416588926E-4</v>
      </c>
      <c r="F90" s="7">
        <f t="shared" si="11"/>
        <v>8.1169058502096778</v>
      </c>
      <c r="G90" s="3">
        <f t="shared" si="13"/>
        <v>1</v>
      </c>
      <c r="H90" s="14">
        <f t="shared" si="12"/>
        <v>0</v>
      </c>
      <c r="I90" s="14"/>
    </row>
    <row r="91" spans="1:9" ht="15.75" customHeight="1" x14ac:dyDescent="0.2">
      <c r="A91" s="1">
        <f t="shared" si="15"/>
        <v>72</v>
      </c>
      <c r="B91" s="6">
        <f t="shared" si="16"/>
        <v>0</v>
      </c>
      <c r="C91" s="7">
        <f t="shared" si="14"/>
        <v>1</v>
      </c>
      <c r="D91" s="8">
        <f t="shared" si="9"/>
        <v>1.5046093206533094E-4</v>
      </c>
      <c r="E91" s="7">
        <f t="shared" si="10"/>
        <v>1.5046093206533094E-4</v>
      </c>
      <c r="F91" s="7">
        <f t="shared" si="11"/>
        <v>8.1170563111417433</v>
      </c>
      <c r="G91" s="3">
        <f t="shared" si="13"/>
        <v>1</v>
      </c>
      <c r="H91" s="14">
        <f t="shared" si="12"/>
        <v>0</v>
      </c>
      <c r="I91" s="14"/>
    </row>
    <row r="92" spans="1:9" ht="15.75" customHeight="1" x14ac:dyDescent="0.2">
      <c r="A92" s="1">
        <f t="shared" si="15"/>
        <v>73</v>
      </c>
      <c r="B92" s="6">
        <f t="shared" si="16"/>
        <v>0</v>
      </c>
      <c r="C92" s="7">
        <f t="shared" si="14"/>
        <v>1</v>
      </c>
      <c r="D92" s="8">
        <f t="shared" si="9"/>
        <v>1.3303353851930213E-4</v>
      </c>
      <c r="E92" s="7">
        <f t="shared" si="10"/>
        <v>1.3303353851930213E-4</v>
      </c>
      <c r="F92" s="7">
        <f t="shared" si="11"/>
        <v>8.1171893446802628</v>
      </c>
      <c r="G92" s="3">
        <f t="shared" si="13"/>
        <v>1</v>
      </c>
      <c r="H92" s="14">
        <f t="shared" si="12"/>
        <v>0</v>
      </c>
      <c r="I92" s="14"/>
    </row>
    <row r="93" spans="1:9" ht="15.75" customHeight="1" x14ac:dyDescent="0.2">
      <c r="A93" s="1">
        <f t="shared" si="15"/>
        <v>74</v>
      </c>
      <c r="B93" s="6">
        <f t="shared" si="16"/>
        <v>0</v>
      </c>
      <c r="C93" s="7">
        <f t="shared" si="14"/>
        <v>1</v>
      </c>
      <c r="D93" s="8">
        <f t="shared" si="9"/>
        <v>1.1762470249275168E-4</v>
      </c>
      <c r="E93" s="7">
        <f t="shared" si="10"/>
        <v>1.1762470249275168E-4</v>
      </c>
      <c r="F93" s="7">
        <f t="shared" si="11"/>
        <v>8.1173069693827546</v>
      </c>
      <c r="G93" s="3">
        <f t="shared" si="13"/>
        <v>1</v>
      </c>
      <c r="H93" s="14">
        <f t="shared" si="12"/>
        <v>0</v>
      </c>
      <c r="I93" s="14"/>
    </row>
    <row r="94" spans="1:9" ht="15.75" customHeight="1" x14ac:dyDescent="0.2">
      <c r="A94" s="1">
        <f t="shared" si="15"/>
        <v>75</v>
      </c>
      <c r="B94" s="6">
        <f t="shared" si="16"/>
        <v>0</v>
      </c>
      <c r="C94" s="7">
        <f t="shared" si="14"/>
        <v>1</v>
      </c>
      <c r="D94" s="8">
        <f t="shared" si="9"/>
        <v>1.0400062112533309E-4</v>
      </c>
      <c r="E94" s="7">
        <f t="shared" si="10"/>
        <v>1.0400062112533309E-4</v>
      </c>
      <c r="F94" s="7">
        <f t="shared" si="11"/>
        <v>8.1174109700038795</v>
      </c>
      <c r="G94" s="3">
        <f t="shared" si="13"/>
        <v>1</v>
      </c>
      <c r="H94" s="14">
        <f t="shared" si="12"/>
        <v>0</v>
      </c>
      <c r="I94" s="14"/>
    </row>
    <row r="95" spans="1:9" ht="15.75" customHeight="1" x14ac:dyDescent="0.2">
      <c r="A95" s="1">
        <f t="shared" si="15"/>
        <v>76</v>
      </c>
      <c r="B95" s="6">
        <f t="shared" si="16"/>
        <v>0</v>
      </c>
      <c r="C95" s="7">
        <f t="shared" si="14"/>
        <v>1</v>
      </c>
      <c r="D95" s="8">
        <f t="shared" si="9"/>
        <v>9.1954572170939962E-5</v>
      </c>
      <c r="E95" s="7">
        <f t="shared" si="10"/>
        <v>9.1954572170939962E-5</v>
      </c>
      <c r="F95" s="7">
        <f t="shared" si="11"/>
        <v>8.1175029245760513</v>
      </c>
      <c r="G95" s="3">
        <f t="shared" si="13"/>
        <v>1</v>
      </c>
      <c r="H95" s="14">
        <f t="shared" si="12"/>
        <v>0</v>
      </c>
      <c r="I95" s="14"/>
    </row>
    <row r="96" spans="1:9" ht="15.75" customHeight="1" x14ac:dyDescent="0.2">
      <c r="A96" s="1">
        <f t="shared" si="15"/>
        <v>77</v>
      </c>
      <c r="B96" s="6">
        <f t="shared" si="16"/>
        <v>0</v>
      </c>
      <c r="C96" s="7">
        <f t="shared" si="14"/>
        <v>1</v>
      </c>
      <c r="D96" s="8">
        <f t="shared" si="9"/>
        <v>8.130377733946949E-5</v>
      </c>
      <c r="E96" s="7">
        <f t="shared" si="10"/>
        <v>8.130377733946949E-5</v>
      </c>
      <c r="F96" s="7">
        <f t="shared" si="11"/>
        <v>8.1175842283533903</v>
      </c>
      <c r="G96" s="3">
        <f t="shared" si="13"/>
        <v>1</v>
      </c>
      <c r="H96" s="14">
        <f t="shared" si="12"/>
        <v>0</v>
      </c>
      <c r="I96" s="14"/>
    </row>
    <row r="97" spans="1:9" ht="15.75" customHeight="1" x14ac:dyDescent="0.2">
      <c r="A97" s="1">
        <f t="shared" si="15"/>
        <v>78</v>
      </c>
      <c r="B97" s="6">
        <f t="shared" si="16"/>
        <v>0</v>
      </c>
      <c r="C97" s="7">
        <f t="shared" si="14"/>
        <v>1</v>
      </c>
      <c r="D97" s="8">
        <f t="shared" si="9"/>
        <v>7.1886628947364725E-5</v>
      </c>
      <c r="E97" s="7">
        <f t="shared" si="10"/>
        <v>7.1886628947364725E-5</v>
      </c>
      <c r="F97" s="7">
        <f t="shared" si="11"/>
        <v>8.1176561149823385</v>
      </c>
      <c r="G97" s="3">
        <f t="shared" si="13"/>
        <v>1</v>
      </c>
      <c r="H97" s="14">
        <f t="shared" si="12"/>
        <v>0</v>
      </c>
      <c r="I97" s="14"/>
    </row>
    <row r="98" spans="1:9" ht="15.75" customHeight="1" x14ac:dyDescent="0.2">
      <c r="A98" s="1">
        <f t="shared" si="15"/>
        <v>79</v>
      </c>
      <c r="B98" s="6">
        <f t="shared" si="16"/>
        <v>0</v>
      </c>
      <c r="C98" s="7">
        <f t="shared" si="14"/>
        <v>1</v>
      </c>
      <c r="D98" s="8">
        <f t="shared" si="9"/>
        <v>6.3560237796078464E-5</v>
      </c>
      <c r="E98" s="7">
        <f t="shared" si="10"/>
        <v>6.3560237796078464E-5</v>
      </c>
      <c r="F98" s="7">
        <f t="shared" si="11"/>
        <v>8.117719675220135</v>
      </c>
      <c r="G98" s="3">
        <f t="shared" si="13"/>
        <v>1</v>
      </c>
      <c r="H98" s="14">
        <f t="shared" si="12"/>
        <v>0</v>
      </c>
      <c r="I98" s="14"/>
    </row>
    <row r="99" spans="1:9" ht="15.75" customHeight="1" x14ac:dyDescent="0.2">
      <c r="A99" s="1">
        <f t="shared" si="15"/>
        <v>80</v>
      </c>
      <c r="B99" s="6">
        <f t="shared" si="16"/>
        <v>0</v>
      </c>
      <c r="C99" s="7">
        <f t="shared" si="14"/>
        <v>1</v>
      </c>
      <c r="D99" s="8">
        <f t="shared" si="9"/>
        <v>5.6198265071687418E-5</v>
      </c>
      <c r="E99" s="7">
        <f t="shared" si="10"/>
        <v>5.6198265071687418E-5</v>
      </c>
      <c r="F99" s="7">
        <f t="shared" si="11"/>
        <v>8.1177758734852059</v>
      </c>
      <c r="G99" s="3">
        <f t="shared" si="13"/>
        <v>1</v>
      </c>
      <c r="H99" s="14">
        <f t="shared" si="12"/>
        <v>0</v>
      </c>
      <c r="I99" s="14"/>
    </row>
    <row r="100" spans="1:9" ht="15.75" customHeight="1" x14ac:dyDescent="0.2">
      <c r="A100" s="1">
        <f t="shared" si="15"/>
        <v>81</v>
      </c>
      <c r="B100" s="6">
        <f t="shared" si="16"/>
        <v>0</v>
      </c>
      <c r="C100" s="7">
        <f t="shared" si="14"/>
        <v>1</v>
      </c>
      <c r="D100" s="8">
        <f t="shared" si="9"/>
        <v>4.9689005368423816E-5</v>
      </c>
      <c r="E100" s="7">
        <f t="shared" si="10"/>
        <v>4.9689005368423816E-5</v>
      </c>
      <c r="F100" s="7">
        <f t="shared" si="11"/>
        <v>8.1178255624905749</v>
      </c>
      <c r="G100" s="3">
        <f t="shared" si="13"/>
        <v>1</v>
      </c>
      <c r="H100" s="14">
        <f t="shared" si="12"/>
        <v>0</v>
      </c>
      <c r="I100" s="14"/>
    </row>
    <row r="101" spans="1:9" ht="15.75" customHeight="1" x14ac:dyDescent="0.2">
      <c r="A101" s="1">
        <f t="shared" si="15"/>
        <v>82</v>
      </c>
      <c r="B101" s="6">
        <f t="shared" si="16"/>
        <v>0</v>
      </c>
      <c r="C101" s="7">
        <f t="shared" si="14"/>
        <v>1</v>
      </c>
      <c r="D101" s="8">
        <f t="shared" si="9"/>
        <v>4.393369174926952E-5</v>
      </c>
      <c r="E101" s="7">
        <f t="shared" si="10"/>
        <v>4.393369174926952E-5</v>
      </c>
      <c r="F101" s="7">
        <f t="shared" si="11"/>
        <v>8.1178694961823243</v>
      </c>
      <c r="G101" s="3">
        <f t="shared" si="13"/>
        <v>1</v>
      </c>
      <c r="H101" s="14">
        <f t="shared" si="12"/>
        <v>0</v>
      </c>
      <c r="I101" s="14"/>
    </row>
    <row r="102" spans="1:9" ht="15.75" customHeight="1" x14ac:dyDescent="0.2">
      <c r="A102" s="1">
        <f t="shared" si="15"/>
        <v>83</v>
      </c>
      <c r="B102" s="6">
        <f t="shared" si="16"/>
        <v>0</v>
      </c>
      <c r="C102" s="7">
        <f t="shared" si="14"/>
        <v>1</v>
      </c>
      <c r="D102" s="8">
        <f t="shared" si="9"/>
        <v>3.8844997125790922E-5</v>
      </c>
      <c r="E102" s="7">
        <f t="shared" si="10"/>
        <v>3.8844997125790922E-5</v>
      </c>
      <c r="F102" s="7">
        <f t="shared" si="11"/>
        <v>8.1179083411794508</v>
      </c>
      <c r="G102" s="3">
        <f t="shared" si="13"/>
        <v>1</v>
      </c>
      <c r="H102" s="14">
        <f t="shared" si="12"/>
        <v>0</v>
      </c>
      <c r="I102" s="14"/>
    </row>
    <row r="103" spans="1:9" ht="15.75" customHeight="1" x14ac:dyDescent="0.2">
      <c r="A103" s="1">
        <f t="shared" si="15"/>
        <v>84</v>
      </c>
      <c r="B103" s="6">
        <f t="shared" si="16"/>
        <v>0</v>
      </c>
      <c r="C103" s="7">
        <f t="shared" si="14"/>
        <v>1</v>
      </c>
      <c r="D103" s="8">
        <f t="shared" si="9"/>
        <v>3.434570921820595E-5</v>
      </c>
      <c r="E103" s="7">
        <f t="shared" si="10"/>
        <v>3.434570921820595E-5</v>
      </c>
      <c r="F103" s="7">
        <f t="shared" si="11"/>
        <v>8.1179426868886697</v>
      </c>
      <c r="G103" s="3">
        <f t="shared" si="13"/>
        <v>1</v>
      </c>
      <c r="H103" s="14">
        <f t="shared" si="12"/>
        <v>0</v>
      </c>
      <c r="I103" s="14"/>
    </row>
    <row r="104" spans="1:9" ht="15.75" customHeight="1" x14ac:dyDescent="0.2">
      <c r="A104" s="1">
        <f t="shared" si="15"/>
        <v>85</v>
      </c>
      <c r="B104" s="6">
        <f t="shared" si="16"/>
        <v>0</v>
      </c>
      <c r="C104" s="7">
        <f t="shared" si="14"/>
        <v>1</v>
      </c>
      <c r="D104" s="8">
        <f t="shared" si="9"/>
        <v>3.0367558990456193E-5</v>
      </c>
      <c r="E104" s="7">
        <f t="shared" si="10"/>
        <v>3.0367558990456193E-5</v>
      </c>
      <c r="F104" s="7">
        <f t="shared" si="11"/>
        <v>8.1179730544476598</v>
      </c>
      <c r="G104" s="3">
        <f t="shared" si="13"/>
        <v>1</v>
      </c>
      <c r="H104" s="14">
        <f t="shared" si="12"/>
        <v>0</v>
      </c>
      <c r="I104" s="14"/>
    </row>
    <row r="105" spans="1:9" ht="15.75" customHeight="1" x14ac:dyDescent="0.2">
      <c r="A105" s="1">
        <f t="shared" si="15"/>
        <v>86</v>
      </c>
      <c r="B105" s="6">
        <f t="shared" si="16"/>
        <v>0</v>
      </c>
      <c r="C105" s="7">
        <f t="shared" si="14"/>
        <v>1</v>
      </c>
      <c r="D105" s="8">
        <f t="shared" si="9"/>
        <v>2.6850184783780903E-5</v>
      </c>
      <c r="E105" s="7">
        <f t="shared" si="10"/>
        <v>2.6850184783780903E-5</v>
      </c>
      <c r="F105" s="7">
        <f t="shared" si="11"/>
        <v>8.1179999046324429</v>
      </c>
      <c r="G105" s="3">
        <f t="shared" si="13"/>
        <v>1</v>
      </c>
      <c r="H105" s="14">
        <f t="shared" si="12"/>
        <v>0</v>
      </c>
      <c r="I105" s="14"/>
    </row>
    <row r="106" spans="1:9" ht="15.75" customHeight="1" x14ac:dyDescent="0.2">
      <c r="A106" s="1">
        <f t="shared" si="15"/>
        <v>87</v>
      </c>
      <c r="B106" s="6">
        <f t="shared" si="16"/>
        <v>0</v>
      </c>
      <c r="C106" s="7">
        <f t="shared" si="14"/>
        <v>1</v>
      </c>
      <c r="D106" s="8">
        <f t="shared" si="9"/>
        <v>2.3740216431282855E-5</v>
      </c>
      <c r="E106" s="7">
        <f t="shared" si="10"/>
        <v>2.3740216431282855E-5</v>
      </c>
      <c r="F106" s="7">
        <f t="shared" si="11"/>
        <v>8.1180236448488738</v>
      </c>
      <c r="G106" s="3">
        <f t="shared" si="13"/>
        <v>1</v>
      </c>
      <c r="H106" s="14">
        <f t="shared" si="12"/>
        <v>0</v>
      </c>
      <c r="I106" s="14"/>
    </row>
    <row r="107" spans="1:9" ht="15.75" customHeight="1" x14ac:dyDescent="0.2">
      <c r="A107" s="1">
        <f t="shared" si="15"/>
        <v>88</v>
      </c>
      <c r="B107" s="6">
        <f t="shared" si="16"/>
        <v>0</v>
      </c>
      <c r="C107" s="7">
        <f t="shared" si="14"/>
        <v>1</v>
      </c>
      <c r="D107" s="8">
        <f t="shared" si="9"/>
        <v>2.099046545648352E-5</v>
      </c>
      <c r="E107" s="7">
        <f t="shared" si="10"/>
        <v>2.099046545648352E-5</v>
      </c>
      <c r="F107" s="7">
        <f t="shared" si="11"/>
        <v>8.1180446353143303</v>
      </c>
      <c r="G107" s="3">
        <f t="shared" si="13"/>
        <v>1</v>
      </c>
      <c r="H107" s="14">
        <f t="shared" si="12"/>
        <v>0</v>
      </c>
      <c r="I107" s="14"/>
    </row>
    <row r="108" spans="1:9" ht="15.75" customHeight="1" x14ac:dyDescent="0.2">
      <c r="A108" s="1">
        <f t="shared" si="15"/>
        <v>89</v>
      </c>
      <c r="B108" s="6">
        <f t="shared" si="16"/>
        <v>0</v>
      </c>
      <c r="C108" s="7">
        <f t="shared" si="14"/>
        <v>1</v>
      </c>
      <c r="D108" s="8">
        <f t="shared" si="9"/>
        <v>1.8559209068508829E-5</v>
      </c>
      <c r="E108" s="7">
        <f t="shared" si="10"/>
        <v>1.8559209068508829E-5</v>
      </c>
      <c r="F108" s="7">
        <f t="shared" si="11"/>
        <v>8.1180631945233994</v>
      </c>
      <c r="G108" s="3">
        <f t="shared" si="13"/>
        <v>1</v>
      </c>
      <c r="H108" s="14">
        <f t="shared" si="12"/>
        <v>0</v>
      </c>
      <c r="I108" s="14"/>
    </row>
    <row r="109" spans="1:9" ht="15.75" customHeight="1" x14ac:dyDescent="0.2">
      <c r="A109" s="1">
        <f t="shared" si="15"/>
        <v>90</v>
      </c>
      <c r="B109" s="6">
        <f t="shared" si="16"/>
        <v>0</v>
      </c>
      <c r="C109" s="7">
        <f t="shared" si="14"/>
        <v>1</v>
      </c>
      <c r="D109" s="8">
        <f t="shared" si="9"/>
        <v>1.6409557089751403E-5</v>
      </c>
      <c r="E109" s="7">
        <f t="shared" si="10"/>
        <v>1.6409557089751403E-5</v>
      </c>
      <c r="F109" s="7">
        <f t="shared" si="11"/>
        <v>8.1180796040804886</v>
      </c>
      <c r="G109" s="3">
        <f t="shared" si="13"/>
        <v>1</v>
      </c>
      <c r="H109" s="14">
        <f t="shared" si="12"/>
        <v>0</v>
      </c>
      <c r="I109" s="14"/>
    </row>
    <row r="110" spans="1:9" ht="15.75" customHeight="1" x14ac:dyDescent="0.2">
      <c r="A110" s="1">
        <f t="shared" si="15"/>
        <v>91</v>
      </c>
      <c r="B110" s="6">
        <f t="shared" si="16"/>
        <v>0</v>
      </c>
      <c r="C110" s="7">
        <f t="shared" si="14"/>
        <v>1</v>
      </c>
      <c r="D110" s="8">
        <f t="shared" si="9"/>
        <v>1.4508892210213443E-5</v>
      </c>
      <c r="E110" s="7">
        <f t="shared" si="10"/>
        <v>1.4508892210213443E-5</v>
      </c>
      <c r="F110" s="7">
        <f t="shared" si="11"/>
        <v>8.1180941129726989</v>
      </c>
      <c r="G110" s="3">
        <f t="shared" si="13"/>
        <v>1</v>
      </c>
      <c r="H110" s="14">
        <f t="shared" si="12"/>
        <v>0</v>
      </c>
      <c r="I110" s="14"/>
    </row>
    <row r="111" spans="1:9" ht="15.75" customHeight="1" x14ac:dyDescent="0.2">
      <c r="A111" s="1">
        <f t="shared" si="15"/>
        <v>92</v>
      </c>
      <c r="B111" s="6">
        <f t="shared" si="16"/>
        <v>0</v>
      </c>
      <c r="C111" s="7">
        <f t="shared" si="14"/>
        <v>1</v>
      </c>
      <c r="D111" s="8">
        <f t="shared" si="9"/>
        <v>1.2828375075343453E-5</v>
      </c>
      <c r="E111" s="7">
        <f t="shared" si="10"/>
        <v>1.2828375075343453E-5</v>
      </c>
      <c r="F111" s="7">
        <f t="shared" si="11"/>
        <v>8.118106941347774</v>
      </c>
      <c r="G111" s="3">
        <f t="shared" si="13"/>
        <v>1</v>
      </c>
      <c r="H111" s="14">
        <f t="shared" si="12"/>
        <v>0</v>
      </c>
      <c r="I111" s="14"/>
    </row>
    <row r="112" spans="1:9" ht="15.75" customHeight="1" x14ac:dyDescent="0.2">
      <c r="A112" s="1">
        <f t="shared" si="15"/>
        <v>93</v>
      </c>
      <c r="B112" s="6">
        <f t="shared" si="16"/>
        <v>0</v>
      </c>
      <c r="C112" s="7">
        <f t="shared" si="14"/>
        <v>1</v>
      </c>
      <c r="D112" s="8">
        <f t="shared" si="9"/>
        <v>1.1342506697916407E-5</v>
      </c>
      <c r="E112" s="7">
        <f t="shared" si="10"/>
        <v>1.1342506697916407E-5</v>
      </c>
      <c r="F112" s="7">
        <f t="shared" si="11"/>
        <v>8.1181182838544714</v>
      </c>
      <c r="G112" s="3">
        <f t="shared" si="13"/>
        <v>1</v>
      </c>
      <c r="H112" s="14">
        <f t="shared" si="12"/>
        <v>0</v>
      </c>
      <c r="I112" s="14"/>
    </row>
    <row r="113" spans="1:9" ht="15.75" customHeight="1" x14ac:dyDescent="0.2">
      <c r="A113" s="1">
        <f t="shared" si="15"/>
        <v>94</v>
      </c>
      <c r="B113" s="6">
        <f t="shared" si="16"/>
        <v>0</v>
      </c>
      <c r="C113" s="7">
        <f t="shared" si="14"/>
        <v>1</v>
      </c>
      <c r="D113" s="8">
        <f t="shared" si="9"/>
        <v>1.002874155430275E-5</v>
      </c>
      <c r="E113" s="7">
        <f t="shared" si="10"/>
        <v>1.002874155430275E-5</v>
      </c>
      <c r="F113" s="7">
        <f t="shared" si="11"/>
        <v>8.118128312596026</v>
      </c>
      <c r="G113" s="3">
        <f t="shared" si="13"/>
        <v>1</v>
      </c>
      <c r="H113" s="14">
        <f t="shared" si="12"/>
        <v>0</v>
      </c>
      <c r="I113" s="14"/>
    </row>
    <row r="114" spans="1:9" ht="15.75" customHeight="1" x14ac:dyDescent="0.2">
      <c r="A114" s="1">
        <f t="shared" si="15"/>
        <v>95</v>
      </c>
      <c r="B114" s="6">
        <f t="shared" si="16"/>
        <v>0</v>
      </c>
      <c r="C114" s="7">
        <f t="shared" si="14"/>
        <v>1</v>
      </c>
      <c r="D114" s="8">
        <f t="shared" si="9"/>
        <v>8.8671454945205588E-6</v>
      </c>
      <c r="E114" s="7">
        <f t="shared" si="10"/>
        <v>8.8671454945205588E-6</v>
      </c>
      <c r="F114" s="7">
        <f t="shared" si="11"/>
        <v>8.1181371797415203</v>
      </c>
      <c r="G114" s="3">
        <f t="shared" si="13"/>
        <v>1</v>
      </c>
      <c r="H114" s="14">
        <f t="shared" si="12"/>
        <v>0</v>
      </c>
      <c r="I114" s="14"/>
    </row>
    <row r="115" spans="1:9" ht="15.75" customHeight="1" x14ac:dyDescent="0.2">
      <c r="A115" s="1">
        <f t="shared" si="15"/>
        <v>96</v>
      </c>
      <c r="B115" s="6">
        <f t="shared" si="16"/>
        <v>0</v>
      </c>
      <c r="C115" s="7">
        <f t="shared" si="14"/>
        <v>1</v>
      </c>
      <c r="D115" s="8">
        <f t="shared" ref="D115:D146" si="17">1/((1+$B$14)^(A114+0.5))</f>
        <v>7.8400932754381608E-6</v>
      </c>
      <c r="E115" s="7">
        <f t="shared" ref="E115:E169" si="18">C115*D115</f>
        <v>7.8400932754381608E-6</v>
      </c>
      <c r="F115" s="7">
        <f t="shared" ref="F115:F169" si="19">F114+E115</f>
        <v>8.1181450198347953</v>
      </c>
      <c r="G115" s="3">
        <f t="shared" si="13"/>
        <v>1</v>
      </c>
      <c r="H115" s="14">
        <f t="shared" si="12"/>
        <v>0</v>
      </c>
      <c r="I115" s="14"/>
    </row>
    <row r="116" spans="1:9" ht="15.75" customHeight="1" x14ac:dyDescent="0.2">
      <c r="A116" s="1">
        <f t="shared" si="15"/>
        <v>97</v>
      </c>
      <c r="B116" s="6">
        <f t="shared" si="16"/>
        <v>0</v>
      </c>
      <c r="C116" s="7">
        <f t="shared" si="14"/>
        <v>1</v>
      </c>
      <c r="D116" s="8">
        <f t="shared" si="17"/>
        <v>6.9320011277083544E-6</v>
      </c>
      <c r="E116" s="7">
        <f t="shared" si="18"/>
        <v>6.9320011277083544E-6</v>
      </c>
      <c r="F116" s="7">
        <f t="shared" si="19"/>
        <v>8.1181519518359231</v>
      </c>
      <c r="G116" s="3">
        <f t="shared" si="13"/>
        <v>1</v>
      </c>
      <c r="H116" s="14">
        <f t="shared" si="12"/>
        <v>0</v>
      </c>
      <c r="I116" s="14"/>
    </row>
    <row r="117" spans="1:9" ht="15.75" customHeight="1" x14ac:dyDescent="0.2">
      <c r="A117" s="1">
        <f t="shared" si="15"/>
        <v>98</v>
      </c>
      <c r="B117" s="6">
        <f t="shared" si="16"/>
        <v>0</v>
      </c>
      <c r="C117" s="7">
        <f t="shared" si="14"/>
        <v>1</v>
      </c>
      <c r="D117" s="8">
        <f t="shared" si="17"/>
        <v>6.1290902985927109E-6</v>
      </c>
      <c r="E117" s="7">
        <f t="shared" si="18"/>
        <v>6.1290902985927109E-6</v>
      </c>
      <c r="F117" s="7">
        <f t="shared" si="19"/>
        <v>8.1181580809262215</v>
      </c>
      <c r="G117" s="3">
        <f t="shared" si="13"/>
        <v>1</v>
      </c>
      <c r="H117" s="14">
        <f t="shared" ref="H117:H169" si="20">IF(G117=1,IF(G116=0,F117,0),0)</f>
        <v>0</v>
      </c>
      <c r="I117" s="14"/>
    </row>
    <row r="118" spans="1:9" ht="15.75" customHeight="1" x14ac:dyDescent="0.2">
      <c r="A118" s="1">
        <f t="shared" si="15"/>
        <v>99</v>
      </c>
      <c r="B118" s="6">
        <f t="shared" si="16"/>
        <v>0</v>
      </c>
      <c r="C118" s="7">
        <f t="shared" si="14"/>
        <v>1</v>
      </c>
      <c r="D118" s="8">
        <f t="shared" si="17"/>
        <v>5.4191779828405952E-6</v>
      </c>
      <c r="E118" s="7">
        <f t="shared" si="18"/>
        <v>5.4191779828405952E-6</v>
      </c>
      <c r="F118" s="7">
        <f t="shared" si="19"/>
        <v>8.1181635001042043</v>
      </c>
      <c r="G118" s="3">
        <f t="shared" si="13"/>
        <v>1</v>
      </c>
      <c r="H118" s="14">
        <f t="shared" si="20"/>
        <v>0</v>
      </c>
      <c r="I118" s="14"/>
    </row>
    <row r="119" spans="1:9" ht="15.75" customHeight="1" x14ac:dyDescent="0.2">
      <c r="A119" s="1">
        <f t="shared" si="15"/>
        <v>100</v>
      </c>
      <c r="B119" s="6">
        <f t="shared" si="16"/>
        <v>0</v>
      </c>
      <c r="C119" s="7">
        <f t="shared" si="14"/>
        <v>1</v>
      </c>
      <c r="D119" s="8">
        <f t="shared" si="17"/>
        <v>4.7914924693550799E-6</v>
      </c>
      <c r="E119" s="7">
        <f t="shared" si="18"/>
        <v>4.7914924693550799E-6</v>
      </c>
      <c r="F119" s="7">
        <f t="shared" si="19"/>
        <v>8.1181682915966729</v>
      </c>
      <c r="G119" s="3">
        <f t="shared" si="13"/>
        <v>1</v>
      </c>
      <c r="H119" s="14">
        <f t="shared" si="20"/>
        <v>0</v>
      </c>
      <c r="I119" s="14"/>
    </row>
    <row r="120" spans="1:9" ht="15.75" customHeight="1" x14ac:dyDescent="0.2">
      <c r="A120" s="1">
        <f t="shared" si="15"/>
        <v>101</v>
      </c>
      <c r="B120" s="6">
        <f t="shared" si="16"/>
        <v>0</v>
      </c>
      <c r="C120" s="7">
        <f t="shared" si="14"/>
        <v>1</v>
      </c>
      <c r="D120" s="8">
        <f t="shared" si="17"/>
        <v>4.236509698810859E-6</v>
      </c>
      <c r="E120" s="7">
        <f t="shared" si="18"/>
        <v>4.236509698810859E-6</v>
      </c>
      <c r="F120" s="7">
        <f t="shared" si="19"/>
        <v>8.1181725281063724</v>
      </c>
      <c r="G120" s="3">
        <f t="shared" si="13"/>
        <v>1</v>
      </c>
      <c r="H120" s="14">
        <f t="shared" si="20"/>
        <v>0</v>
      </c>
      <c r="I120" s="14"/>
    </row>
    <row r="121" spans="1:9" ht="15.75" customHeight="1" x14ac:dyDescent="0.2">
      <c r="A121" s="1">
        <f t="shared" si="15"/>
        <v>102</v>
      </c>
      <c r="B121" s="6">
        <f t="shared" si="16"/>
        <v>0</v>
      </c>
      <c r="C121" s="7">
        <f t="shared" si="14"/>
        <v>1</v>
      </c>
      <c r="D121" s="8">
        <f t="shared" si="17"/>
        <v>3.7458087522642435E-6</v>
      </c>
      <c r="E121" s="7">
        <f t="shared" si="18"/>
        <v>3.7458087522642435E-6</v>
      </c>
      <c r="F121" s="7">
        <f t="shared" si="19"/>
        <v>8.1181762739151253</v>
      </c>
      <c r="G121" s="3">
        <f t="shared" si="13"/>
        <v>1</v>
      </c>
      <c r="H121" s="14">
        <f t="shared" si="20"/>
        <v>0</v>
      </c>
      <c r="I121" s="14"/>
    </row>
    <row r="122" spans="1:9" ht="15.75" customHeight="1" x14ac:dyDescent="0.2">
      <c r="A122" s="1">
        <f t="shared" si="15"/>
        <v>103</v>
      </c>
      <c r="B122" s="6">
        <f t="shared" si="16"/>
        <v>0</v>
      </c>
      <c r="C122" s="7">
        <f t="shared" si="14"/>
        <v>1</v>
      </c>
      <c r="D122" s="8">
        <f t="shared" si="17"/>
        <v>3.3119440780408884E-6</v>
      </c>
      <c r="E122" s="7">
        <f t="shared" si="18"/>
        <v>3.3119440780408884E-6</v>
      </c>
      <c r="F122" s="7">
        <f t="shared" si="19"/>
        <v>8.1181795858592025</v>
      </c>
      <c r="G122" s="3">
        <f t="shared" si="13"/>
        <v>1</v>
      </c>
      <c r="H122" s="14">
        <f t="shared" si="20"/>
        <v>0</v>
      </c>
      <c r="I122" s="14"/>
    </row>
    <row r="123" spans="1:9" ht="15.75" customHeight="1" x14ac:dyDescent="0.2">
      <c r="A123" s="1">
        <f t="shared" si="15"/>
        <v>104</v>
      </c>
      <c r="B123" s="6">
        <f t="shared" si="16"/>
        <v>0</v>
      </c>
      <c r="C123" s="7">
        <f t="shared" si="14"/>
        <v>1</v>
      </c>
      <c r="D123" s="8">
        <f t="shared" si="17"/>
        <v>2.9283325181617058E-6</v>
      </c>
      <c r="E123" s="7">
        <f t="shared" si="18"/>
        <v>2.9283325181617058E-6</v>
      </c>
      <c r="F123" s="7">
        <f t="shared" si="19"/>
        <v>8.1181825141917212</v>
      </c>
      <c r="G123" s="3">
        <f t="shared" si="13"/>
        <v>1</v>
      </c>
      <c r="H123" s="14">
        <f t="shared" si="20"/>
        <v>0</v>
      </c>
      <c r="I123" s="14"/>
    </row>
    <row r="124" spans="1:9" ht="15.75" customHeight="1" x14ac:dyDescent="0.2">
      <c r="A124" s="1">
        <f t="shared" si="15"/>
        <v>105</v>
      </c>
      <c r="B124" s="6">
        <f t="shared" si="16"/>
        <v>0</v>
      </c>
      <c r="C124" s="7">
        <f t="shared" si="14"/>
        <v>1</v>
      </c>
      <c r="D124" s="8">
        <f t="shared" si="17"/>
        <v>2.5891534201252886E-6</v>
      </c>
      <c r="E124" s="7">
        <f t="shared" si="18"/>
        <v>2.5891534201252886E-6</v>
      </c>
      <c r="F124" s="7">
        <f t="shared" si="19"/>
        <v>8.1181851033451409</v>
      </c>
      <c r="G124" s="3">
        <f t="shared" si="13"/>
        <v>1</v>
      </c>
      <c r="H124" s="14">
        <f t="shared" si="20"/>
        <v>0</v>
      </c>
      <c r="I124" s="14"/>
    </row>
    <row r="125" spans="1:9" ht="15.75" customHeight="1" x14ac:dyDescent="0.2">
      <c r="A125" s="1">
        <f t="shared" si="15"/>
        <v>106</v>
      </c>
      <c r="B125" s="6">
        <f t="shared" si="16"/>
        <v>0</v>
      </c>
      <c r="C125" s="7">
        <f t="shared" si="14"/>
        <v>1</v>
      </c>
      <c r="D125" s="8">
        <f t="shared" si="17"/>
        <v>2.2892603184131646E-6</v>
      </c>
      <c r="E125" s="7">
        <f t="shared" si="18"/>
        <v>2.2892603184131646E-6</v>
      </c>
      <c r="F125" s="7">
        <f t="shared" si="19"/>
        <v>8.11818739260546</v>
      </c>
      <c r="G125" s="3">
        <f t="shared" si="13"/>
        <v>1</v>
      </c>
      <c r="H125" s="14">
        <f t="shared" si="20"/>
        <v>0</v>
      </c>
      <c r="I125" s="14"/>
    </row>
    <row r="126" spans="1:9" ht="15.75" customHeight="1" x14ac:dyDescent="0.2">
      <c r="A126" s="1">
        <f t="shared" si="15"/>
        <v>107</v>
      </c>
      <c r="B126" s="6">
        <f t="shared" si="16"/>
        <v>0</v>
      </c>
      <c r="C126" s="7">
        <f t="shared" si="14"/>
        <v>1</v>
      </c>
      <c r="D126" s="8">
        <f t="shared" si="17"/>
        <v>2.0241028456349819E-6</v>
      </c>
      <c r="E126" s="7">
        <f t="shared" si="18"/>
        <v>2.0241028456349819E-6</v>
      </c>
      <c r="F126" s="7">
        <f t="shared" si="19"/>
        <v>8.1181894167083062</v>
      </c>
      <c r="G126" s="3">
        <f t="shared" si="13"/>
        <v>1</v>
      </c>
      <c r="H126" s="14">
        <f t="shared" si="20"/>
        <v>0</v>
      </c>
      <c r="I126" s="14"/>
    </row>
    <row r="127" spans="1:9" ht="15.75" customHeight="1" x14ac:dyDescent="0.2">
      <c r="A127" s="1">
        <f t="shared" si="15"/>
        <v>108</v>
      </c>
      <c r="B127" s="6">
        <f t="shared" si="16"/>
        <v>0</v>
      </c>
      <c r="C127" s="7">
        <f t="shared" si="14"/>
        <v>1</v>
      </c>
      <c r="D127" s="8">
        <f t="shared" si="17"/>
        <v>1.7896576884482605E-6</v>
      </c>
      <c r="E127" s="7">
        <f t="shared" si="18"/>
        <v>1.7896576884482605E-6</v>
      </c>
      <c r="F127" s="7">
        <f t="shared" si="19"/>
        <v>8.118191206365994</v>
      </c>
      <c r="G127" s="3">
        <f t="shared" si="13"/>
        <v>1</v>
      </c>
      <c r="H127" s="14">
        <f t="shared" si="20"/>
        <v>0</v>
      </c>
      <c r="I127" s="14"/>
    </row>
    <row r="128" spans="1:9" ht="15.75" customHeight="1" x14ac:dyDescent="0.2">
      <c r="A128" s="1">
        <f t="shared" si="15"/>
        <v>109</v>
      </c>
      <c r="B128" s="6">
        <f t="shared" si="16"/>
        <v>0</v>
      </c>
      <c r="C128" s="7">
        <f t="shared" si="14"/>
        <v>1</v>
      </c>
      <c r="D128" s="8">
        <f t="shared" si="17"/>
        <v>1.5823675406262255E-6</v>
      </c>
      <c r="E128" s="7">
        <f t="shared" si="18"/>
        <v>1.5823675406262255E-6</v>
      </c>
      <c r="F128" s="7">
        <f t="shared" si="19"/>
        <v>8.1181927887335341</v>
      </c>
      <c r="G128" s="3">
        <f t="shared" si="13"/>
        <v>1</v>
      </c>
      <c r="H128" s="14">
        <f t="shared" si="20"/>
        <v>0</v>
      </c>
      <c r="I128" s="14"/>
    </row>
    <row r="129" spans="1:9" ht="15.75" customHeight="1" x14ac:dyDescent="0.2">
      <c r="A129" s="1">
        <f t="shared" si="15"/>
        <v>110</v>
      </c>
      <c r="B129" s="6">
        <f t="shared" si="16"/>
        <v>0</v>
      </c>
      <c r="C129" s="7">
        <f t="shared" si="14"/>
        <v>1</v>
      </c>
      <c r="D129" s="8">
        <f t="shared" si="17"/>
        <v>1.3990871269904737E-6</v>
      </c>
      <c r="E129" s="7">
        <f t="shared" si="18"/>
        <v>1.3990871269904737E-6</v>
      </c>
      <c r="F129" s="7">
        <f t="shared" si="19"/>
        <v>8.1181941878206612</v>
      </c>
      <c r="G129" s="3">
        <f t="shared" ref="G129:G169" si="21">IF(E129&lt;1,1,0)</f>
        <v>1</v>
      </c>
      <c r="H129" s="14">
        <f t="shared" si="20"/>
        <v>0</v>
      </c>
      <c r="I129" s="14"/>
    </row>
    <row r="130" spans="1:9" ht="15.75" customHeight="1" x14ac:dyDescent="0.2">
      <c r="A130" s="1">
        <f t="shared" si="15"/>
        <v>111</v>
      </c>
      <c r="B130" s="6">
        <f t="shared" si="16"/>
        <v>0</v>
      </c>
      <c r="C130" s="7">
        <f t="shared" si="14"/>
        <v>1</v>
      </c>
      <c r="D130" s="8">
        <f t="shared" si="17"/>
        <v>1.2370354792135048E-6</v>
      </c>
      <c r="E130" s="7">
        <f t="shared" si="18"/>
        <v>1.2370354792135048E-6</v>
      </c>
      <c r="F130" s="7">
        <f t="shared" si="19"/>
        <v>8.1181954248561397</v>
      </c>
      <c r="G130" s="3">
        <f t="shared" si="21"/>
        <v>1</v>
      </c>
      <c r="H130" s="14">
        <f t="shared" si="20"/>
        <v>0</v>
      </c>
      <c r="I130" s="14"/>
    </row>
    <row r="131" spans="1:9" ht="15.75" customHeight="1" x14ac:dyDescent="0.2">
      <c r="A131" s="1">
        <f t="shared" si="15"/>
        <v>112</v>
      </c>
      <c r="B131" s="6">
        <f t="shared" si="16"/>
        <v>0</v>
      </c>
      <c r="C131" s="7">
        <f t="shared" si="14"/>
        <v>1</v>
      </c>
      <c r="D131" s="8">
        <f t="shared" si="17"/>
        <v>1.0937537393576525E-6</v>
      </c>
      <c r="E131" s="7">
        <f t="shared" si="18"/>
        <v>1.0937537393576525E-6</v>
      </c>
      <c r="F131" s="7">
        <f t="shared" si="19"/>
        <v>8.1181965186098797</v>
      </c>
      <c r="G131" s="3">
        <f t="shared" si="21"/>
        <v>1</v>
      </c>
      <c r="H131" s="14">
        <f t="shared" si="20"/>
        <v>0</v>
      </c>
      <c r="I131" s="14"/>
    </row>
    <row r="132" spans="1:9" ht="15.75" customHeight="1" x14ac:dyDescent="0.2">
      <c r="A132" s="1">
        <f t="shared" si="15"/>
        <v>113</v>
      </c>
      <c r="B132" s="6">
        <f t="shared" si="16"/>
        <v>0</v>
      </c>
      <c r="C132" s="7">
        <f t="shared" si="14"/>
        <v>1</v>
      </c>
      <c r="D132" s="8">
        <f t="shared" si="17"/>
        <v>9.6706785089093813E-7</v>
      </c>
      <c r="E132" s="7">
        <f t="shared" si="18"/>
        <v>9.6706785089093813E-7</v>
      </c>
      <c r="F132" s="7">
        <f t="shared" si="19"/>
        <v>8.1181974856777313</v>
      </c>
      <c r="G132" s="3">
        <f t="shared" si="21"/>
        <v>1</v>
      </c>
      <c r="H132" s="14">
        <f t="shared" si="20"/>
        <v>0</v>
      </c>
      <c r="I132" s="14"/>
    </row>
    <row r="133" spans="1:9" ht="15.75" customHeight="1" x14ac:dyDescent="0.2">
      <c r="A133" s="1">
        <f t="shared" si="15"/>
        <v>114</v>
      </c>
      <c r="B133" s="6">
        <f t="shared" si="16"/>
        <v>0</v>
      </c>
      <c r="C133" s="7">
        <f t="shared" si="14"/>
        <v>1</v>
      </c>
      <c r="D133" s="8">
        <f t="shared" si="17"/>
        <v>8.55055571079521E-7</v>
      </c>
      <c r="E133" s="7">
        <f t="shared" si="18"/>
        <v>8.55055571079521E-7</v>
      </c>
      <c r="F133" s="7">
        <f t="shared" si="19"/>
        <v>8.1181983407333025</v>
      </c>
      <c r="G133" s="3">
        <f t="shared" si="21"/>
        <v>1</v>
      </c>
      <c r="H133" s="14">
        <f t="shared" si="20"/>
        <v>0</v>
      </c>
      <c r="I133" s="14"/>
    </row>
    <row r="134" spans="1:9" ht="15.75" customHeight="1" x14ac:dyDescent="0.2">
      <c r="A134" s="1">
        <f t="shared" si="15"/>
        <v>115</v>
      </c>
      <c r="B134" s="6">
        <f t="shared" si="16"/>
        <v>0</v>
      </c>
      <c r="C134" s="7">
        <f t="shared" si="14"/>
        <v>1</v>
      </c>
      <c r="D134" s="8">
        <f t="shared" si="17"/>
        <v>7.56017304225925E-7</v>
      </c>
      <c r="E134" s="7">
        <f t="shared" si="18"/>
        <v>7.56017304225925E-7</v>
      </c>
      <c r="F134" s="7">
        <f t="shared" si="19"/>
        <v>8.1181990967506064</v>
      </c>
      <c r="G134" s="3">
        <f t="shared" si="21"/>
        <v>1</v>
      </c>
      <c r="H134" s="14">
        <f t="shared" si="20"/>
        <v>0</v>
      </c>
      <c r="I134" s="14"/>
    </row>
    <row r="135" spans="1:9" ht="15.75" customHeight="1" x14ac:dyDescent="0.2">
      <c r="A135" s="1">
        <f t="shared" si="15"/>
        <v>116</v>
      </c>
      <c r="B135" s="6">
        <f t="shared" si="16"/>
        <v>0</v>
      </c>
      <c r="C135" s="7">
        <f t="shared" si="14"/>
        <v>1</v>
      </c>
      <c r="D135" s="8">
        <f t="shared" si="17"/>
        <v>6.6845031319710446E-7</v>
      </c>
      <c r="E135" s="7">
        <f t="shared" si="18"/>
        <v>6.6845031319710446E-7</v>
      </c>
      <c r="F135" s="7">
        <f t="shared" si="19"/>
        <v>8.1181997652009201</v>
      </c>
      <c r="G135" s="3">
        <f t="shared" si="21"/>
        <v>1</v>
      </c>
      <c r="H135" s="14">
        <f t="shared" si="20"/>
        <v>0</v>
      </c>
      <c r="I135" s="14"/>
    </row>
    <row r="136" spans="1:9" ht="15.75" customHeight="1" x14ac:dyDescent="0.2">
      <c r="A136" s="1">
        <f t="shared" si="15"/>
        <v>117</v>
      </c>
      <c r="B136" s="6">
        <f t="shared" si="16"/>
        <v>0</v>
      </c>
      <c r="C136" s="7">
        <f t="shared" si="14"/>
        <v>1</v>
      </c>
      <c r="D136" s="8">
        <f t="shared" si="17"/>
        <v>5.9102591794615796E-7</v>
      </c>
      <c r="E136" s="7">
        <f t="shared" si="18"/>
        <v>5.9102591794615796E-7</v>
      </c>
      <c r="F136" s="7">
        <f t="shared" si="19"/>
        <v>8.1182003562268381</v>
      </c>
      <c r="G136" s="3">
        <f t="shared" si="21"/>
        <v>1</v>
      </c>
      <c r="H136" s="14">
        <f t="shared" si="20"/>
        <v>0</v>
      </c>
      <c r="I136" s="14"/>
    </row>
    <row r="137" spans="1:9" ht="15.75" customHeight="1" x14ac:dyDescent="0.2">
      <c r="A137" s="1">
        <f t="shared" si="15"/>
        <v>118</v>
      </c>
      <c r="B137" s="6">
        <f t="shared" si="16"/>
        <v>0</v>
      </c>
      <c r="C137" s="7">
        <f t="shared" si="14"/>
        <v>1</v>
      </c>
      <c r="D137" s="8">
        <f t="shared" si="17"/>
        <v>5.2256933505407429E-7</v>
      </c>
      <c r="E137" s="7">
        <f t="shared" si="18"/>
        <v>5.2256933505407429E-7</v>
      </c>
      <c r="F137" s="7">
        <f t="shared" si="19"/>
        <v>8.1182008787961735</v>
      </c>
      <c r="G137" s="3">
        <f t="shared" si="21"/>
        <v>1</v>
      </c>
      <c r="H137" s="14">
        <f t="shared" si="20"/>
        <v>0</v>
      </c>
      <c r="I137" s="14"/>
    </row>
    <row r="138" spans="1:9" ht="15.75" customHeight="1" x14ac:dyDescent="0.2">
      <c r="A138" s="1">
        <f t="shared" si="15"/>
        <v>119</v>
      </c>
      <c r="B138" s="6">
        <f t="shared" si="16"/>
        <v>0</v>
      </c>
      <c r="C138" s="7">
        <f t="shared" si="14"/>
        <v>1</v>
      </c>
      <c r="D138" s="8">
        <f t="shared" si="17"/>
        <v>4.6204185239087047E-7</v>
      </c>
      <c r="E138" s="7">
        <f t="shared" si="18"/>
        <v>4.6204185239087047E-7</v>
      </c>
      <c r="F138" s="7">
        <f t="shared" si="19"/>
        <v>8.1182013408380254</v>
      </c>
      <c r="G138" s="3">
        <f t="shared" si="21"/>
        <v>1</v>
      </c>
      <c r="H138" s="14">
        <f t="shared" si="20"/>
        <v>0</v>
      </c>
      <c r="I138" s="14"/>
    </row>
    <row r="139" spans="1:9" ht="15.75" customHeight="1" x14ac:dyDescent="0.2">
      <c r="A139" s="1">
        <f t="shared" si="15"/>
        <v>120</v>
      </c>
      <c r="B139" s="6">
        <f t="shared" si="16"/>
        <v>0</v>
      </c>
      <c r="C139" s="7">
        <f t="shared" si="14"/>
        <v>1</v>
      </c>
      <c r="D139" s="8">
        <f t="shared" si="17"/>
        <v>4.0852506842694121E-7</v>
      </c>
      <c r="E139" s="7">
        <f t="shared" si="18"/>
        <v>4.0852506842694121E-7</v>
      </c>
      <c r="F139" s="7">
        <f t="shared" si="19"/>
        <v>8.1182017493630934</v>
      </c>
      <c r="G139" s="3">
        <f t="shared" si="21"/>
        <v>1</v>
      </c>
      <c r="H139" s="14">
        <f t="shared" si="20"/>
        <v>0</v>
      </c>
      <c r="I139" s="14"/>
    </row>
    <row r="140" spans="1:9" ht="15.75" customHeight="1" x14ac:dyDescent="0.2">
      <c r="A140" s="1">
        <f t="shared" si="15"/>
        <v>121</v>
      </c>
      <c r="B140" s="6">
        <f t="shared" si="16"/>
        <v>0</v>
      </c>
      <c r="C140" s="7">
        <f t="shared" si="14"/>
        <v>1</v>
      </c>
      <c r="D140" s="8">
        <f t="shared" si="17"/>
        <v>3.6120695705299786E-7</v>
      </c>
      <c r="E140" s="7">
        <f t="shared" si="18"/>
        <v>3.6120695705299786E-7</v>
      </c>
      <c r="F140" s="7">
        <f t="shared" si="19"/>
        <v>8.118202110570051</v>
      </c>
      <c r="G140" s="3">
        <f t="shared" si="21"/>
        <v>1</v>
      </c>
      <c r="H140" s="14">
        <f t="shared" si="20"/>
        <v>0</v>
      </c>
      <c r="I140" s="14"/>
    </row>
    <row r="141" spans="1:9" ht="15.75" customHeight="1" x14ac:dyDescent="0.2">
      <c r="A141" s="1">
        <f t="shared" si="15"/>
        <v>122</v>
      </c>
      <c r="B141" s="6">
        <f t="shared" si="16"/>
        <v>0</v>
      </c>
      <c r="C141" s="7">
        <f t="shared" si="14"/>
        <v>1</v>
      </c>
      <c r="D141" s="8">
        <f t="shared" si="17"/>
        <v>3.1936954646595751E-7</v>
      </c>
      <c r="E141" s="7">
        <f t="shared" si="18"/>
        <v>3.1936954646595751E-7</v>
      </c>
      <c r="F141" s="7">
        <f t="shared" si="19"/>
        <v>8.118202429939597</v>
      </c>
      <c r="G141" s="3">
        <f t="shared" si="21"/>
        <v>1</v>
      </c>
      <c r="H141" s="14">
        <f t="shared" si="20"/>
        <v>0</v>
      </c>
      <c r="I141" s="14"/>
    </row>
    <row r="142" spans="1:9" ht="15.75" customHeight="1" x14ac:dyDescent="0.2">
      <c r="A142" s="1">
        <f t="shared" si="15"/>
        <v>123</v>
      </c>
      <c r="B142" s="6">
        <f t="shared" si="16"/>
        <v>0</v>
      </c>
      <c r="C142" s="7">
        <f t="shared" si="14"/>
        <v>1</v>
      </c>
      <c r="D142" s="8">
        <f t="shared" si="17"/>
        <v>2.8237802516883961E-7</v>
      </c>
      <c r="E142" s="7">
        <f t="shared" si="18"/>
        <v>2.8237802516883961E-7</v>
      </c>
      <c r="F142" s="7">
        <f t="shared" si="19"/>
        <v>8.1182027123176219</v>
      </c>
      <c r="G142" s="3">
        <f t="shared" si="21"/>
        <v>1</v>
      </c>
      <c r="H142" s="14">
        <f t="shared" si="20"/>
        <v>0</v>
      </c>
      <c r="I142" s="14"/>
    </row>
    <row r="143" spans="1:9" ht="15.75" customHeight="1" x14ac:dyDescent="0.2">
      <c r="A143" s="1">
        <f t="shared" si="15"/>
        <v>124</v>
      </c>
      <c r="B143" s="6">
        <f t="shared" si="16"/>
        <v>0</v>
      </c>
      <c r="C143" s="7">
        <f t="shared" si="14"/>
        <v>1</v>
      </c>
      <c r="D143" s="8">
        <f t="shared" si="17"/>
        <v>2.4967110978677247E-7</v>
      </c>
      <c r="E143" s="7">
        <f t="shared" si="18"/>
        <v>2.4967110978677247E-7</v>
      </c>
      <c r="F143" s="7">
        <f t="shared" si="19"/>
        <v>8.1182029619887324</v>
      </c>
      <c r="G143" s="3">
        <f t="shared" si="21"/>
        <v>1</v>
      </c>
      <c r="H143" s="14">
        <f t="shared" si="20"/>
        <v>0</v>
      </c>
      <c r="I143" s="14"/>
    </row>
    <row r="144" spans="1:9" ht="15.75" customHeight="1" x14ac:dyDescent="0.2">
      <c r="A144" s="1">
        <f t="shared" si="15"/>
        <v>125</v>
      </c>
      <c r="B144" s="6">
        <f t="shared" si="16"/>
        <v>0</v>
      </c>
      <c r="C144" s="7">
        <f t="shared" si="14"/>
        <v>1</v>
      </c>
      <c r="D144" s="8">
        <f t="shared" si="17"/>
        <v>2.2075252854710215E-7</v>
      </c>
      <c r="E144" s="7">
        <f t="shared" si="18"/>
        <v>2.2075252854710215E-7</v>
      </c>
      <c r="F144" s="7">
        <f t="shared" si="19"/>
        <v>8.1182031827412615</v>
      </c>
      <c r="G144" s="3">
        <f t="shared" si="21"/>
        <v>1</v>
      </c>
      <c r="H144" s="14">
        <f t="shared" si="20"/>
        <v>0</v>
      </c>
      <c r="I144" s="14"/>
    </row>
    <row r="145" spans="1:9" ht="15.75" customHeight="1" x14ac:dyDescent="0.2">
      <c r="A145" s="1">
        <f t="shared" si="15"/>
        <v>126</v>
      </c>
      <c r="B145" s="6">
        <f t="shared" si="16"/>
        <v>0</v>
      </c>
      <c r="C145" s="7">
        <f t="shared" si="14"/>
        <v>1</v>
      </c>
      <c r="D145" s="8">
        <f t="shared" si="17"/>
        <v>1.951834911999135E-7</v>
      </c>
      <c r="E145" s="7">
        <f t="shared" si="18"/>
        <v>1.951834911999135E-7</v>
      </c>
      <c r="F145" s="7">
        <f t="shared" si="19"/>
        <v>8.1182033779247522</v>
      </c>
      <c r="G145" s="3">
        <f t="shared" si="21"/>
        <v>1</v>
      </c>
      <c r="H145" s="14">
        <f t="shared" si="20"/>
        <v>0</v>
      </c>
      <c r="I145" s="14"/>
    </row>
    <row r="146" spans="1:9" ht="15.75" customHeight="1" x14ac:dyDescent="0.2">
      <c r="A146" s="1">
        <f t="shared" si="15"/>
        <v>127</v>
      </c>
      <c r="B146" s="6">
        <f t="shared" si="16"/>
        <v>0</v>
      </c>
      <c r="C146" s="7">
        <f t="shared" si="14"/>
        <v>1</v>
      </c>
      <c r="D146" s="8">
        <f t="shared" si="17"/>
        <v>1.7257603112282367E-7</v>
      </c>
      <c r="E146" s="7">
        <f t="shared" si="18"/>
        <v>1.7257603112282367E-7</v>
      </c>
      <c r="F146" s="7">
        <f t="shared" si="19"/>
        <v>8.1182035505007839</v>
      </c>
      <c r="G146" s="3">
        <f t="shared" si="21"/>
        <v>1</v>
      </c>
      <c r="H146" s="14">
        <f t="shared" si="20"/>
        <v>0</v>
      </c>
      <c r="I146" s="14"/>
    </row>
    <row r="147" spans="1:9" ht="15.75" customHeight="1" x14ac:dyDescent="0.2">
      <c r="A147" s="1">
        <f t="shared" si="15"/>
        <v>128</v>
      </c>
      <c r="B147" s="6">
        <f t="shared" si="16"/>
        <v>0</v>
      </c>
      <c r="C147" s="7">
        <f t="shared" si="14"/>
        <v>1</v>
      </c>
      <c r="D147" s="8">
        <f t="shared" ref="D147:D169" si="22">1/((1+$B$14)^(A146+0.5))</f>
        <v>1.5258711858781936E-7</v>
      </c>
      <c r="E147" s="7">
        <f t="shared" si="18"/>
        <v>1.5258711858781936E-7</v>
      </c>
      <c r="F147" s="7">
        <f t="shared" si="19"/>
        <v>8.118203703087902</v>
      </c>
      <c r="G147" s="3">
        <f t="shared" si="21"/>
        <v>1</v>
      </c>
      <c r="H147" s="14">
        <f t="shared" si="20"/>
        <v>0</v>
      </c>
      <c r="I147" s="14"/>
    </row>
    <row r="148" spans="1:9" ht="15.75" customHeight="1" x14ac:dyDescent="0.2">
      <c r="A148" s="1">
        <f t="shared" si="15"/>
        <v>129</v>
      </c>
      <c r="B148" s="6">
        <f t="shared" si="16"/>
        <v>0</v>
      </c>
      <c r="C148" s="7">
        <f t="shared" si="14"/>
        <v>1</v>
      </c>
      <c r="D148" s="8">
        <f t="shared" si="22"/>
        <v>1.3491345586898242E-7</v>
      </c>
      <c r="E148" s="7">
        <f t="shared" si="18"/>
        <v>1.3491345586898242E-7</v>
      </c>
      <c r="F148" s="7">
        <f t="shared" si="19"/>
        <v>8.1182038380013584</v>
      </c>
      <c r="G148" s="3">
        <f t="shared" si="21"/>
        <v>1</v>
      </c>
      <c r="H148" s="14">
        <f t="shared" si="20"/>
        <v>0</v>
      </c>
      <c r="I148" s="14"/>
    </row>
    <row r="149" spans="1:9" ht="15.75" customHeight="1" x14ac:dyDescent="0.2">
      <c r="A149" s="1">
        <f t="shared" si="15"/>
        <v>130</v>
      </c>
      <c r="B149" s="6">
        <f t="shared" si="16"/>
        <v>0</v>
      </c>
      <c r="C149" s="7">
        <f t="shared" ref="C149:C169" si="23">C148*(1-$B149)</f>
        <v>1</v>
      </c>
      <c r="D149" s="8">
        <f t="shared" si="22"/>
        <v>1.1928687521572277E-7</v>
      </c>
      <c r="E149" s="7">
        <f t="shared" si="18"/>
        <v>1.1928687521572277E-7</v>
      </c>
      <c r="F149" s="7">
        <f t="shared" si="19"/>
        <v>8.1182039572882339</v>
      </c>
      <c r="G149" s="3">
        <f t="shared" si="21"/>
        <v>1</v>
      </c>
      <c r="H149" s="14">
        <f t="shared" si="20"/>
        <v>0</v>
      </c>
      <c r="I149" s="14"/>
    </row>
    <row r="150" spans="1:9" ht="15.75" customHeight="1" x14ac:dyDescent="0.2">
      <c r="A150" s="1">
        <f t="shared" ref="A150:A169" si="24">A149+1</f>
        <v>131</v>
      </c>
      <c r="B150" s="6">
        <f t="shared" si="16"/>
        <v>0</v>
      </c>
      <c r="C150" s="7">
        <f t="shared" si="23"/>
        <v>1</v>
      </c>
      <c r="D150" s="8">
        <f t="shared" si="22"/>
        <v>1.054702698635924E-7</v>
      </c>
      <c r="E150" s="7">
        <f t="shared" si="18"/>
        <v>1.054702698635924E-7</v>
      </c>
      <c r="F150" s="7">
        <f t="shared" si="19"/>
        <v>8.1182040627585046</v>
      </c>
      <c r="G150" s="3">
        <f t="shared" si="21"/>
        <v>1</v>
      </c>
      <c r="H150" s="14">
        <f t="shared" si="20"/>
        <v>0</v>
      </c>
      <c r="I150" s="14"/>
    </row>
    <row r="151" spans="1:9" ht="15.75" customHeight="1" x14ac:dyDescent="0.2">
      <c r="A151" s="1">
        <f t="shared" si="24"/>
        <v>132</v>
      </c>
      <c r="B151" s="6">
        <f t="shared" ref="B151:B169" si="25">IF(($A151+$B$15)=2,$B$10,IF(($A151+$B$15)=3,$B$11,$B$12))</f>
        <v>0</v>
      </c>
      <c r="C151" s="7">
        <f t="shared" si="23"/>
        <v>1</v>
      </c>
      <c r="D151" s="8">
        <f t="shared" si="22"/>
        <v>9.3253996342698712E-8</v>
      </c>
      <c r="E151" s="7">
        <f t="shared" si="18"/>
        <v>9.3253996342698712E-8</v>
      </c>
      <c r="F151" s="7">
        <f t="shared" si="19"/>
        <v>8.1182041560125011</v>
      </c>
      <c r="G151" s="3">
        <f t="shared" si="21"/>
        <v>1</v>
      </c>
      <c r="H151" s="14">
        <f t="shared" si="20"/>
        <v>0</v>
      </c>
      <c r="I151" s="14"/>
    </row>
    <row r="152" spans="1:9" ht="15.75" customHeight="1" x14ac:dyDescent="0.2">
      <c r="A152" s="1">
        <f t="shared" si="24"/>
        <v>133</v>
      </c>
      <c r="B152" s="6">
        <f t="shared" si="25"/>
        <v>0</v>
      </c>
      <c r="C152" s="7">
        <f t="shared" si="23"/>
        <v>1</v>
      </c>
      <c r="D152" s="8">
        <f t="shared" si="22"/>
        <v>8.2452693494870531E-8</v>
      </c>
      <c r="E152" s="7">
        <f t="shared" si="18"/>
        <v>8.2452693494870531E-8</v>
      </c>
      <c r="F152" s="7">
        <f t="shared" si="19"/>
        <v>8.1182042384651947</v>
      </c>
      <c r="G152" s="3">
        <f t="shared" si="21"/>
        <v>1</v>
      </c>
      <c r="H152" s="14">
        <f t="shared" si="20"/>
        <v>0</v>
      </c>
      <c r="I152" s="14"/>
    </row>
    <row r="153" spans="1:9" ht="15.75" customHeight="1" x14ac:dyDescent="0.2">
      <c r="A153" s="1">
        <f t="shared" si="24"/>
        <v>134</v>
      </c>
      <c r="B153" s="6">
        <f t="shared" si="25"/>
        <v>0</v>
      </c>
      <c r="C153" s="7">
        <f t="shared" si="23"/>
        <v>1</v>
      </c>
      <c r="D153" s="8">
        <f t="shared" si="22"/>
        <v>7.2902469933572669E-8</v>
      </c>
      <c r="E153" s="7">
        <f t="shared" si="18"/>
        <v>7.2902469933572669E-8</v>
      </c>
      <c r="F153" s="7">
        <f t="shared" si="19"/>
        <v>8.1182043113676645</v>
      </c>
      <c r="G153" s="3">
        <f t="shared" si="21"/>
        <v>1</v>
      </c>
      <c r="H153" s="14">
        <f t="shared" si="20"/>
        <v>0</v>
      </c>
      <c r="I153" s="14"/>
    </row>
    <row r="154" spans="1:9" ht="15.75" customHeight="1" x14ac:dyDescent="0.2">
      <c r="A154" s="1">
        <f t="shared" si="24"/>
        <v>135</v>
      </c>
      <c r="B154" s="6">
        <f t="shared" si="25"/>
        <v>0</v>
      </c>
      <c r="C154" s="7">
        <f t="shared" si="23"/>
        <v>1</v>
      </c>
      <c r="D154" s="8">
        <f t="shared" si="22"/>
        <v>6.4458417271063273E-8</v>
      </c>
      <c r="E154" s="7">
        <f t="shared" si="18"/>
        <v>6.4458417271063273E-8</v>
      </c>
      <c r="F154" s="7">
        <f t="shared" si="19"/>
        <v>8.1182043758260818</v>
      </c>
      <c r="G154" s="3">
        <f t="shared" si="21"/>
        <v>1</v>
      </c>
      <c r="H154" s="14">
        <f t="shared" si="20"/>
        <v>0</v>
      </c>
      <c r="I154" s="14"/>
    </row>
    <row r="155" spans="1:9" ht="15.75" customHeight="1" x14ac:dyDescent="0.2">
      <c r="A155" s="1">
        <f t="shared" si="24"/>
        <v>136</v>
      </c>
      <c r="B155" s="6">
        <f t="shared" si="25"/>
        <v>0</v>
      </c>
      <c r="C155" s="7">
        <f t="shared" si="23"/>
        <v>1</v>
      </c>
      <c r="D155" s="8">
        <f t="shared" si="22"/>
        <v>5.6992411380250567E-8</v>
      </c>
      <c r="E155" s="7">
        <f t="shared" si="18"/>
        <v>5.6992411380250567E-8</v>
      </c>
      <c r="F155" s="7">
        <f t="shared" si="19"/>
        <v>8.1182044328184926</v>
      </c>
      <c r="G155" s="3">
        <f t="shared" si="21"/>
        <v>1</v>
      </c>
      <c r="H155" s="14">
        <f t="shared" si="20"/>
        <v>0</v>
      </c>
      <c r="I155" s="14"/>
    </row>
    <row r="156" spans="1:9" ht="15.75" customHeight="1" x14ac:dyDescent="0.2">
      <c r="A156" s="1">
        <f t="shared" si="24"/>
        <v>137</v>
      </c>
      <c r="B156" s="6">
        <f t="shared" si="25"/>
        <v>0</v>
      </c>
      <c r="C156" s="7">
        <f t="shared" si="23"/>
        <v>1</v>
      </c>
      <c r="D156" s="8">
        <f t="shared" si="22"/>
        <v>5.0391168329133933E-8</v>
      </c>
      <c r="E156" s="7">
        <f t="shared" si="18"/>
        <v>5.0391168329133933E-8</v>
      </c>
      <c r="F156" s="7">
        <f t="shared" si="19"/>
        <v>8.1182044832096611</v>
      </c>
      <c r="G156" s="3">
        <f t="shared" si="21"/>
        <v>1</v>
      </c>
      <c r="H156" s="14">
        <f t="shared" si="20"/>
        <v>0</v>
      </c>
      <c r="I156" s="14"/>
    </row>
    <row r="157" spans="1:9" ht="15.75" customHeight="1" x14ac:dyDescent="0.2">
      <c r="A157" s="1">
        <f t="shared" si="24"/>
        <v>138</v>
      </c>
      <c r="B157" s="6">
        <f t="shared" si="25"/>
        <v>0</v>
      </c>
      <c r="C157" s="7">
        <f t="shared" si="23"/>
        <v>1</v>
      </c>
      <c r="D157" s="8">
        <f t="shared" si="22"/>
        <v>4.455452548995052E-8</v>
      </c>
      <c r="E157" s="7">
        <f t="shared" si="18"/>
        <v>4.455452548995052E-8</v>
      </c>
      <c r="F157" s="7">
        <f t="shared" si="19"/>
        <v>8.1182045277641866</v>
      </c>
      <c r="G157" s="3">
        <f t="shared" si="21"/>
        <v>1</v>
      </c>
      <c r="H157" s="14">
        <f t="shared" si="20"/>
        <v>0</v>
      </c>
      <c r="I157" s="14"/>
    </row>
    <row r="158" spans="1:9" ht="15.75" customHeight="1" x14ac:dyDescent="0.2">
      <c r="A158" s="1">
        <f t="shared" si="24"/>
        <v>139</v>
      </c>
      <c r="B158" s="6">
        <f t="shared" si="25"/>
        <v>0</v>
      </c>
      <c r="C158" s="7">
        <f t="shared" si="23"/>
        <v>1</v>
      </c>
      <c r="D158" s="8">
        <f t="shared" si="22"/>
        <v>3.9393921741777589E-8</v>
      </c>
      <c r="E158" s="7">
        <f t="shared" si="18"/>
        <v>3.9393921741777589E-8</v>
      </c>
      <c r="F158" s="7">
        <f t="shared" si="19"/>
        <v>8.1182045671581076</v>
      </c>
      <c r="G158" s="3">
        <f t="shared" si="21"/>
        <v>1</v>
      </c>
      <c r="H158" s="14">
        <f t="shared" si="20"/>
        <v>0</v>
      </c>
      <c r="I158" s="14"/>
    </row>
    <row r="159" spans="1:9" ht="15.75" customHeight="1" x14ac:dyDescent="0.2">
      <c r="A159" s="1">
        <f t="shared" si="24"/>
        <v>140</v>
      </c>
      <c r="B159" s="6">
        <f t="shared" si="25"/>
        <v>0</v>
      </c>
      <c r="C159" s="7">
        <f t="shared" si="23"/>
        <v>1</v>
      </c>
      <c r="D159" s="8">
        <f t="shared" si="22"/>
        <v>3.4831053706257881E-8</v>
      </c>
      <c r="E159" s="7">
        <f t="shared" si="18"/>
        <v>3.4831053706257881E-8</v>
      </c>
      <c r="F159" s="7">
        <f t="shared" si="19"/>
        <v>8.1182046019891612</v>
      </c>
      <c r="G159" s="3">
        <f t="shared" si="21"/>
        <v>1</v>
      </c>
      <c r="H159" s="14">
        <f t="shared" si="20"/>
        <v>0</v>
      </c>
      <c r="I159" s="14"/>
    </row>
    <row r="160" spans="1:9" ht="15.75" customHeight="1" x14ac:dyDescent="0.2">
      <c r="A160" s="1">
        <f t="shared" si="24"/>
        <v>141</v>
      </c>
      <c r="B160" s="6">
        <f t="shared" si="25"/>
        <v>0</v>
      </c>
      <c r="C160" s="7">
        <f t="shared" si="23"/>
        <v>1</v>
      </c>
      <c r="D160" s="8">
        <f t="shared" si="22"/>
        <v>3.0796687627106835E-8</v>
      </c>
      <c r="E160" s="7">
        <f t="shared" si="18"/>
        <v>3.0796687627106835E-8</v>
      </c>
      <c r="F160" s="7">
        <f t="shared" si="19"/>
        <v>8.118204632785849</v>
      </c>
      <c r="G160" s="3">
        <f t="shared" si="21"/>
        <v>1</v>
      </c>
      <c r="H160" s="14">
        <f t="shared" si="20"/>
        <v>0</v>
      </c>
      <c r="I160" s="14"/>
    </row>
    <row r="161" spans="1:9" ht="15.75" customHeight="1" x14ac:dyDescent="0.2">
      <c r="A161" s="1">
        <f t="shared" si="24"/>
        <v>142</v>
      </c>
      <c r="B161" s="6">
        <f t="shared" si="25"/>
        <v>0</v>
      </c>
      <c r="C161" s="7">
        <f t="shared" si="23"/>
        <v>1</v>
      </c>
      <c r="D161" s="8">
        <f t="shared" si="22"/>
        <v>2.7229608865700078E-8</v>
      </c>
      <c r="E161" s="7">
        <f t="shared" si="18"/>
        <v>2.7229608865700078E-8</v>
      </c>
      <c r="F161" s="7">
        <f t="shared" si="19"/>
        <v>8.1182046600154578</v>
      </c>
      <c r="G161" s="3">
        <f t="shared" si="21"/>
        <v>1</v>
      </c>
      <c r="H161" s="14">
        <f t="shared" si="20"/>
        <v>0</v>
      </c>
      <c r="I161" s="14"/>
    </row>
    <row r="162" spans="1:9" ht="15.75" customHeight="1" x14ac:dyDescent="0.2">
      <c r="A162" s="1">
        <f t="shared" si="24"/>
        <v>143</v>
      </c>
      <c r="B162" s="6">
        <f t="shared" si="25"/>
        <v>0</v>
      </c>
      <c r="C162" s="7">
        <f t="shared" si="23"/>
        <v>1</v>
      </c>
      <c r="D162" s="8">
        <f t="shared" si="22"/>
        <v>2.4075693073121249E-8</v>
      </c>
      <c r="E162" s="7">
        <f t="shared" si="18"/>
        <v>2.4075693073121249E-8</v>
      </c>
      <c r="F162" s="7">
        <f t="shared" si="19"/>
        <v>8.1182046840911504</v>
      </c>
      <c r="G162" s="3">
        <f t="shared" si="21"/>
        <v>1</v>
      </c>
      <c r="H162" s="14">
        <f t="shared" si="20"/>
        <v>0</v>
      </c>
      <c r="I162" s="14"/>
    </row>
    <row r="163" spans="1:9" ht="15.75" customHeight="1" x14ac:dyDescent="0.2">
      <c r="A163" s="1">
        <f t="shared" si="24"/>
        <v>144</v>
      </c>
      <c r="B163" s="6">
        <f t="shared" si="25"/>
        <v>0</v>
      </c>
      <c r="C163" s="7">
        <f t="shared" si="23"/>
        <v>1</v>
      </c>
      <c r="D163" s="8">
        <f t="shared" si="22"/>
        <v>2.1287084945288426E-8</v>
      </c>
      <c r="E163" s="7">
        <f t="shared" si="18"/>
        <v>2.1287084945288426E-8</v>
      </c>
      <c r="F163" s="7">
        <f t="shared" si="19"/>
        <v>8.1182047053782345</v>
      </c>
      <c r="G163" s="3">
        <f t="shared" si="21"/>
        <v>1</v>
      </c>
      <c r="H163" s="14">
        <f t="shared" si="20"/>
        <v>0</v>
      </c>
      <c r="I163" s="14"/>
    </row>
    <row r="164" spans="1:9" ht="15.75" customHeight="1" x14ac:dyDescent="0.2">
      <c r="A164" s="1">
        <f t="shared" si="24"/>
        <v>145</v>
      </c>
      <c r="B164" s="6">
        <f t="shared" si="25"/>
        <v>0</v>
      </c>
      <c r="C164" s="7">
        <f t="shared" si="23"/>
        <v>1</v>
      </c>
      <c r="D164" s="8">
        <f t="shared" si="22"/>
        <v>1.8821472100166637E-8</v>
      </c>
      <c r="E164" s="7">
        <f t="shared" si="18"/>
        <v>1.8821472100166637E-8</v>
      </c>
      <c r="F164" s="7">
        <f t="shared" si="19"/>
        <v>8.1182047241997068</v>
      </c>
      <c r="G164" s="3">
        <f t="shared" si="21"/>
        <v>1</v>
      </c>
      <c r="H164" s="14">
        <f t="shared" si="20"/>
        <v>0</v>
      </c>
      <c r="I164" s="14"/>
    </row>
    <row r="165" spans="1:9" ht="15.75" customHeight="1" x14ac:dyDescent="0.2">
      <c r="A165" s="1">
        <f t="shared" si="24"/>
        <v>146</v>
      </c>
      <c r="B165" s="6">
        <f t="shared" si="25"/>
        <v>0</v>
      </c>
      <c r="C165" s="7">
        <f t="shared" si="23"/>
        <v>1</v>
      </c>
      <c r="D165" s="8">
        <f t="shared" si="22"/>
        <v>1.6641443059386921E-8</v>
      </c>
      <c r="E165" s="7">
        <f t="shared" si="18"/>
        <v>1.6641443059386921E-8</v>
      </c>
      <c r="F165" s="7">
        <f t="shared" si="19"/>
        <v>8.1182047408411506</v>
      </c>
      <c r="G165" s="3">
        <f t="shared" si="21"/>
        <v>1</v>
      </c>
      <c r="H165" s="14">
        <f t="shared" si="20"/>
        <v>0</v>
      </c>
      <c r="I165" s="14"/>
    </row>
    <row r="166" spans="1:9" ht="15.75" customHeight="1" x14ac:dyDescent="0.2">
      <c r="A166" s="1">
        <f t="shared" si="24"/>
        <v>147</v>
      </c>
      <c r="B166" s="6">
        <f t="shared" si="25"/>
        <v>0</v>
      </c>
      <c r="C166" s="7">
        <f t="shared" si="23"/>
        <v>1</v>
      </c>
      <c r="D166" s="8">
        <f t="shared" si="22"/>
        <v>1.4713919592738245E-8</v>
      </c>
      <c r="E166" s="7">
        <f t="shared" si="18"/>
        <v>1.4713919592738245E-8</v>
      </c>
      <c r="F166" s="7">
        <f t="shared" si="19"/>
        <v>8.1182047555550696</v>
      </c>
      <c r="G166" s="3">
        <f t="shared" si="21"/>
        <v>1</v>
      </c>
      <c r="H166" s="14">
        <f t="shared" si="20"/>
        <v>0</v>
      </c>
      <c r="I166" s="14"/>
    </row>
    <row r="167" spans="1:9" ht="15.75" customHeight="1" x14ac:dyDescent="0.2">
      <c r="A167" s="1">
        <f t="shared" si="24"/>
        <v>148</v>
      </c>
      <c r="B167" s="6">
        <f t="shared" si="25"/>
        <v>0</v>
      </c>
      <c r="C167" s="7">
        <f t="shared" si="23"/>
        <v>1</v>
      </c>
      <c r="D167" s="8">
        <f t="shared" si="22"/>
        <v>1.3009654812323804E-8</v>
      </c>
      <c r="E167" s="7">
        <f t="shared" si="18"/>
        <v>1.3009654812323804E-8</v>
      </c>
      <c r="F167" s="7">
        <f t="shared" si="19"/>
        <v>8.1182047685647252</v>
      </c>
      <c r="G167" s="3">
        <f t="shared" si="21"/>
        <v>1</v>
      </c>
      <c r="H167" s="14">
        <f t="shared" si="20"/>
        <v>0</v>
      </c>
      <c r="I167" s="14"/>
    </row>
    <row r="168" spans="1:9" ht="15.75" customHeight="1" x14ac:dyDescent="0.2">
      <c r="A168" s="1">
        <f t="shared" si="24"/>
        <v>149</v>
      </c>
      <c r="B168" s="6">
        <f t="shared" si="25"/>
        <v>0</v>
      </c>
      <c r="C168" s="7">
        <f t="shared" si="23"/>
        <v>1</v>
      </c>
      <c r="D168" s="8">
        <f t="shared" si="22"/>
        <v>1.1502789400816786E-8</v>
      </c>
      <c r="E168" s="7">
        <f t="shared" si="18"/>
        <v>1.1502789400816786E-8</v>
      </c>
      <c r="F168" s="7">
        <f t="shared" si="19"/>
        <v>8.118204780067515</v>
      </c>
      <c r="G168" s="3">
        <f t="shared" si="21"/>
        <v>1</v>
      </c>
      <c r="H168" s="14">
        <f t="shared" si="20"/>
        <v>0</v>
      </c>
      <c r="I168" s="14"/>
    </row>
    <row r="169" spans="1:9" ht="15.75" customHeight="1" x14ac:dyDescent="0.2">
      <c r="A169" s="1">
        <f t="shared" si="24"/>
        <v>150</v>
      </c>
      <c r="B169" s="6">
        <f t="shared" si="25"/>
        <v>0</v>
      </c>
      <c r="C169" s="7">
        <f t="shared" si="23"/>
        <v>1</v>
      </c>
      <c r="D169" s="8">
        <f t="shared" si="22"/>
        <v>1.0170459240333163E-8</v>
      </c>
      <c r="E169" s="7">
        <f t="shared" si="18"/>
        <v>1.0170459240333163E-8</v>
      </c>
      <c r="F169" s="7">
        <f t="shared" si="19"/>
        <v>8.118204790237975</v>
      </c>
      <c r="G169" s="3">
        <f t="shared" si="21"/>
        <v>1</v>
      </c>
      <c r="H169" s="14">
        <f t="shared" si="20"/>
        <v>0</v>
      </c>
      <c r="I169" s="14"/>
    </row>
    <row r="170" spans="1:9" ht="15.75" customHeight="1" x14ac:dyDescent="0.2">
      <c r="A170" s="1"/>
      <c r="B170" s="6"/>
      <c r="C170" s="7"/>
      <c r="D170" s="8"/>
      <c r="E170" s="7"/>
      <c r="F170" s="7"/>
      <c r="I170" s="14"/>
    </row>
    <row r="171" spans="1:9" ht="15.75" customHeight="1" x14ac:dyDescent="0.2">
      <c r="A171" s="1"/>
      <c r="B171" s="6"/>
      <c r="C171" s="7"/>
      <c r="D171" s="8"/>
      <c r="E171" s="7"/>
      <c r="F171" s="7"/>
      <c r="I171" s="14"/>
    </row>
    <row r="172" spans="1:9" ht="15.75" customHeight="1" x14ac:dyDescent="0.2">
      <c r="A172" s="1"/>
      <c r="B172" s="6"/>
      <c r="C172" s="7"/>
      <c r="D172" s="8"/>
      <c r="E172" s="7"/>
      <c r="F172" s="7"/>
    </row>
    <row r="173" spans="1:9" ht="15.75" customHeight="1" x14ac:dyDescent="0.2">
      <c r="A173" s="1"/>
      <c r="B173" s="6"/>
      <c r="C173" s="7"/>
      <c r="D173" s="8"/>
      <c r="E173" s="7"/>
      <c r="F173" s="7"/>
    </row>
    <row r="174" spans="1:9" ht="15.75" customHeight="1" x14ac:dyDescent="0.2">
      <c r="A174" s="1"/>
      <c r="B174" s="6"/>
      <c r="C174" s="7"/>
      <c r="D174" s="8"/>
      <c r="E174" s="7"/>
      <c r="F174" s="7"/>
    </row>
    <row r="175" spans="1:9" ht="15.75" customHeight="1" x14ac:dyDescent="0.2">
      <c r="A175" s="1"/>
      <c r="B175" s="6"/>
      <c r="C175" s="7"/>
      <c r="D175" s="8"/>
      <c r="E175" s="7"/>
      <c r="F175" s="7"/>
    </row>
    <row r="176" spans="1:9" ht="15.75" customHeight="1" x14ac:dyDescent="0.2">
      <c r="A176" s="1"/>
      <c r="B176" s="6"/>
      <c r="C176" s="7"/>
      <c r="D176" s="8"/>
      <c r="E176" s="7"/>
      <c r="F176" s="7"/>
    </row>
    <row r="177" spans="1:6" ht="15.75" customHeight="1" x14ac:dyDescent="0.2">
      <c r="A177" s="1"/>
      <c r="B177" s="6"/>
      <c r="C177" s="7"/>
      <c r="D177" s="8"/>
      <c r="E177" s="7"/>
      <c r="F177" s="7"/>
    </row>
    <row r="178" spans="1:6" ht="15.75" customHeight="1" x14ac:dyDescent="0.2">
      <c r="A178" s="1"/>
      <c r="B178" s="6"/>
      <c r="C178" s="7"/>
      <c r="D178" s="8"/>
      <c r="E178" s="7"/>
      <c r="F178" s="7"/>
    </row>
    <row r="179" spans="1:6" ht="15.75" customHeight="1" x14ac:dyDescent="0.2">
      <c r="A179" s="1"/>
      <c r="B179" s="6"/>
      <c r="C179" s="7"/>
      <c r="D179" s="8"/>
      <c r="E179" s="7"/>
      <c r="F179" s="7"/>
    </row>
    <row r="180" spans="1:6" ht="15.75" customHeight="1" x14ac:dyDescent="0.2">
      <c r="A180" s="1"/>
      <c r="B180" s="6"/>
      <c r="C180" s="7"/>
      <c r="D180" s="8"/>
      <c r="E180" s="7"/>
      <c r="F180" s="7"/>
    </row>
    <row r="181" spans="1:6" ht="15.75" customHeight="1" x14ac:dyDescent="0.2">
      <c r="A181" s="1"/>
      <c r="B181" s="6"/>
      <c r="C181" s="7"/>
      <c r="D181" s="8"/>
      <c r="E181" s="7"/>
      <c r="F181" s="7"/>
    </row>
    <row r="182" spans="1:6" ht="15.75" customHeight="1" x14ac:dyDescent="0.2">
      <c r="A182" s="1"/>
      <c r="B182" s="6"/>
      <c r="C182" s="7"/>
      <c r="D182" s="8"/>
      <c r="E182" s="7"/>
      <c r="F182" s="7"/>
    </row>
    <row r="183" spans="1:6" ht="15.75" customHeight="1" x14ac:dyDescent="0.2">
      <c r="A183" s="1"/>
      <c r="B183" s="6"/>
      <c r="C183" s="7"/>
      <c r="D183" s="8"/>
      <c r="E183" s="7"/>
      <c r="F183" s="7"/>
    </row>
    <row r="184" spans="1:6" ht="15.75" customHeight="1" x14ac:dyDescent="0.2">
      <c r="A184" s="1"/>
      <c r="B184" s="6"/>
      <c r="C184" s="7"/>
      <c r="D184" s="8"/>
      <c r="E184" s="7"/>
      <c r="F184" s="7"/>
    </row>
    <row r="185" spans="1:6" ht="15.75" customHeight="1" x14ac:dyDescent="0.2">
      <c r="A185" s="1"/>
      <c r="B185" s="6"/>
      <c r="C185" s="7"/>
      <c r="D185" s="8"/>
      <c r="E185" s="7"/>
      <c r="F185" s="7"/>
    </row>
    <row r="186" spans="1:6" ht="15.75" customHeight="1" x14ac:dyDescent="0.2">
      <c r="A186" s="1"/>
      <c r="B186" s="6"/>
      <c r="C186" s="7"/>
      <c r="D186" s="8"/>
      <c r="E186" s="7"/>
      <c r="F186" s="7"/>
    </row>
    <row r="187" spans="1:6" ht="15.75" customHeight="1" x14ac:dyDescent="0.2">
      <c r="A187" s="1"/>
      <c r="B187" s="6"/>
      <c r="C187" s="7"/>
      <c r="D187" s="8"/>
      <c r="E187" s="7"/>
      <c r="F187" s="7"/>
    </row>
    <row r="188" spans="1:6" ht="15.75" customHeight="1" x14ac:dyDescent="0.2">
      <c r="A188" s="1"/>
      <c r="B188" s="6"/>
      <c r="C188" s="7"/>
      <c r="D188" s="8"/>
      <c r="E188" s="7"/>
      <c r="F188" s="7"/>
    </row>
    <row r="189" spans="1:6" ht="15.75" customHeight="1" x14ac:dyDescent="0.2">
      <c r="A189" s="1"/>
      <c r="B189" s="6"/>
      <c r="C189" s="7"/>
      <c r="D189" s="8"/>
      <c r="E189" s="7"/>
      <c r="F189" s="7"/>
    </row>
    <row r="190" spans="1:6" ht="15.75" customHeight="1" x14ac:dyDescent="0.2">
      <c r="A190" s="1"/>
      <c r="B190" s="6"/>
      <c r="C190" s="7"/>
      <c r="D190" s="8"/>
      <c r="E190" s="7"/>
      <c r="F190" s="7"/>
    </row>
    <row r="191" spans="1:6" ht="15.75" customHeight="1" x14ac:dyDescent="0.2">
      <c r="A191" s="1"/>
      <c r="B191" s="6"/>
      <c r="C191" s="7"/>
      <c r="D191" s="8"/>
      <c r="E191" s="7"/>
      <c r="F191" s="7"/>
    </row>
    <row r="192" spans="1:6" ht="15.75" customHeight="1" x14ac:dyDescent="0.2">
      <c r="A192" s="1"/>
      <c r="B192" s="6"/>
      <c r="C192" s="7"/>
      <c r="D192" s="8"/>
      <c r="E192" s="7"/>
      <c r="F192" s="7"/>
    </row>
    <row r="193" spans="1:6" ht="15.75" customHeight="1" x14ac:dyDescent="0.2">
      <c r="A193" s="1"/>
      <c r="B193" s="6"/>
      <c r="C193" s="7"/>
      <c r="D193" s="8"/>
      <c r="E193" s="7"/>
      <c r="F193" s="7"/>
    </row>
    <row r="194" spans="1:6" ht="15.75" customHeight="1" x14ac:dyDescent="0.2">
      <c r="A194" s="1"/>
      <c r="B194" s="6"/>
      <c r="C194" s="7"/>
      <c r="D194" s="8"/>
      <c r="E194" s="7"/>
      <c r="F194" s="7"/>
    </row>
    <row r="195" spans="1:6" ht="15.75" customHeight="1" x14ac:dyDescent="0.2">
      <c r="A195" s="1"/>
      <c r="B195" s="6"/>
      <c r="C195" s="7"/>
      <c r="D195" s="8"/>
      <c r="E195" s="7"/>
      <c r="F195" s="7"/>
    </row>
    <row r="196" spans="1:6" ht="15.75" customHeight="1" x14ac:dyDescent="0.2">
      <c r="A196" s="1"/>
      <c r="B196" s="6"/>
      <c r="C196" s="7"/>
      <c r="D196" s="8"/>
      <c r="E196" s="7"/>
      <c r="F196" s="7"/>
    </row>
    <row r="197" spans="1:6" ht="15.75" customHeight="1" x14ac:dyDescent="0.2">
      <c r="A197" s="1"/>
      <c r="B197" s="6"/>
      <c r="C197" s="7"/>
      <c r="D197" s="8"/>
      <c r="E197" s="7"/>
      <c r="F197" s="7"/>
    </row>
    <row r="198" spans="1:6" ht="15.75" customHeight="1" x14ac:dyDescent="0.2">
      <c r="A198" s="1"/>
      <c r="B198" s="6"/>
      <c r="C198" s="7"/>
      <c r="D198" s="8"/>
      <c r="E198" s="7"/>
      <c r="F198" s="7"/>
    </row>
    <row r="199" spans="1:6" ht="15.75" customHeight="1" x14ac:dyDescent="0.2">
      <c r="A199" s="1"/>
      <c r="B199" s="6"/>
      <c r="C199" s="7"/>
      <c r="D199" s="8"/>
      <c r="E199" s="7"/>
      <c r="F199" s="7"/>
    </row>
    <row r="200" spans="1:6" ht="15.75" customHeight="1" x14ac:dyDescent="0.2">
      <c r="A200" s="1"/>
      <c r="B200" s="6"/>
      <c r="C200" s="7"/>
      <c r="D200" s="8"/>
      <c r="E200" s="7"/>
      <c r="F200" s="7"/>
    </row>
    <row r="201" spans="1:6" ht="15.75" customHeight="1" x14ac:dyDescent="0.2">
      <c r="A201" s="1"/>
      <c r="B201" s="6"/>
      <c r="C201" s="7"/>
      <c r="D201" s="8"/>
      <c r="E201" s="7"/>
      <c r="F201" s="7"/>
    </row>
    <row r="202" spans="1:6" ht="15.75" customHeight="1" x14ac:dyDescent="0.2">
      <c r="A202" s="1"/>
      <c r="B202" s="6"/>
      <c r="C202" s="7"/>
      <c r="D202" s="8"/>
      <c r="E202" s="7"/>
      <c r="F202" s="7"/>
    </row>
    <row r="203" spans="1:6" ht="15.75" customHeight="1" x14ac:dyDescent="0.2">
      <c r="A203" s="1"/>
      <c r="B203" s="6"/>
      <c r="C203" s="7"/>
      <c r="D203" s="8"/>
      <c r="E203" s="7"/>
      <c r="F203" s="7"/>
    </row>
    <row r="204" spans="1:6" ht="15.75" customHeight="1" x14ac:dyDescent="0.2">
      <c r="A204" s="1"/>
      <c r="B204" s="6"/>
      <c r="C204" s="7"/>
      <c r="D204" s="8"/>
      <c r="E204" s="7"/>
      <c r="F204" s="7"/>
    </row>
    <row r="205" spans="1:6" ht="15.75" customHeight="1" x14ac:dyDescent="0.2">
      <c r="A205" s="1"/>
      <c r="B205" s="6"/>
      <c r="C205" s="7"/>
      <c r="D205" s="8"/>
      <c r="E205" s="7"/>
      <c r="F205" s="7"/>
    </row>
    <row r="206" spans="1:6" ht="15.75" customHeight="1" x14ac:dyDescent="0.2">
      <c r="A206" s="1"/>
      <c r="B206" s="6"/>
      <c r="C206" s="7"/>
      <c r="D206" s="8"/>
      <c r="E206" s="7"/>
      <c r="F206" s="7"/>
    </row>
    <row r="207" spans="1:6" ht="15.75" customHeight="1" x14ac:dyDescent="0.2">
      <c r="A207" s="1"/>
      <c r="B207" s="6"/>
      <c r="C207" s="7"/>
      <c r="D207" s="8"/>
      <c r="E207" s="7"/>
      <c r="F207" s="7"/>
    </row>
    <row r="208" spans="1:6" ht="15.75" customHeight="1" x14ac:dyDescent="0.2">
      <c r="A208" s="1"/>
      <c r="B208" s="6"/>
      <c r="C208" s="7"/>
      <c r="D208" s="8"/>
      <c r="E208" s="7"/>
      <c r="F208" s="7"/>
    </row>
    <row r="209" spans="1:6" ht="15.75" customHeight="1" x14ac:dyDescent="0.2">
      <c r="A209" s="1"/>
      <c r="B209" s="6"/>
      <c r="C209" s="7"/>
      <c r="D209" s="8"/>
      <c r="E209" s="7"/>
      <c r="F209" s="7"/>
    </row>
    <row r="210" spans="1:6" ht="15.75" customHeight="1" x14ac:dyDescent="0.2">
      <c r="A210" s="1"/>
      <c r="B210" s="6"/>
      <c r="C210" s="7"/>
      <c r="D210" s="8"/>
      <c r="E210" s="7"/>
      <c r="F210" s="7"/>
    </row>
    <row r="211" spans="1:6" ht="15.75" customHeight="1" x14ac:dyDescent="0.2">
      <c r="A211" s="1"/>
      <c r="B211" s="6"/>
      <c r="C211" s="7"/>
      <c r="D211" s="8"/>
      <c r="E211" s="7"/>
      <c r="F211" s="7"/>
    </row>
    <row r="212" spans="1:6" ht="15.75" customHeight="1" x14ac:dyDescent="0.2">
      <c r="A212" s="1"/>
      <c r="B212" s="6"/>
      <c r="C212" s="7"/>
      <c r="D212" s="8"/>
      <c r="E212" s="7"/>
      <c r="F212" s="7"/>
    </row>
    <row r="213" spans="1:6" ht="15.75" customHeight="1" x14ac:dyDescent="0.2">
      <c r="A213" s="1"/>
      <c r="B213" s="6"/>
      <c r="C213" s="7"/>
      <c r="D213" s="8"/>
      <c r="E213" s="7"/>
      <c r="F213" s="7"/>
    </row>
    <row r="214" spans="1:6" ht="15.75" customHeight="1" x14ac:dyDescent="0.2">
      <c r="A214" s="1"/>
      <c r="B214" s="6"/>
      <c r="C214" s="7"/>
      <c r="D214" s="8"/>
      <c r="E214" s="7"/>
      <c r="F214" s="7"/>
    </row>
    <row r="215" spans="1:6" ht="15.75" customHeight="1" x14ac:dyDescent="0.2">
      <c r="A215" s="1"/>
      <c r="B215" s="6"/>
      <c r="C215" s="7"/>
      <c r="D215" s="8"/>
      <c r="E215" s="7"/>
      <c r="F215" s="7"/>
    </row>
    <row r="216" spans="1:6" ht="15.75" customHeight="1" x14ac:dyDescent="0.2">
      <c r="A216" s="1"/>
      <c r="B216" s="6"/>
      <c r="C216" s="7"/>
      <c r="D216" s="8"/>
      <c r="E216" s="7"/>
      <c r="F216" s="7"/>
    </row>
    <row r="217" spans="1:6" ht="15.75" customHeight="1" x14ac:dyDescent="0.2">
      <c r="A217" s="1"/>
      <c r="B217" s="6"/>
      <c r="C217" s="7"/>
      <c r="D217" s="8"/>
      <c r="E217" s="7"/>
      <c r="F217" s="7"/>
    </row>
    <row r="218" spans="1:6" ht="15.75" customHeight="1" x14ac:dyDescent="0.2">
      <c r="A218" s="1"/>
      <c r="B218" s="6"/>
      <c r="C218" s="7"/>
      <c r="D218" s="8"/>
      <c r="E218" s="7"/>
      <c r="F218" s="7"/>
    </row>
    <row r="219" spans="1:6" ht="15.75" customHeight="1" x14ac:dyDescent="0.2">
      <c r="A219" s="1"/>
      <c r="B219" s="6"/>
      <c r="C219" s="7"/>
      <c r="D219" s="8"/>
      <c r="E219" s="7"/>
      <c r="F219" s="7"/>
    </row>
    <row r="220" spans="1:6" ht="15.75" customHeight="1" x14ac:dyDescent="0.2">
      <c r="A220" s="1"/>
      <c r="B220" s="6"/>
      <c r="C220" s="7"/>
      <c r="D220" s="8"/>
      <c r="E220" s="7"/>
      <c r="F220" s="7"/>
    </row>
    <row r="221" spans="1:6" ht="15.75" customHeight="1" x14ac:dyDescent="0.2">
      <c r="A221" s="1"/>
      <c r="B221" s="6"/>
      <c r="C221" s="7"/>
      <c r="D221" s="8"/>
      <c r="E221" s="7"/>
      <c r="F221" s="7"/>
    </row>
    <row r="222" spans="1:6" ht="15.75" customHeight="1" x14ac:dyDescent="0.2">
      <c r="A222" s="1"/>
      <c r="B222" s="6"/>
      <c r="C222" s="7"/>
      <c r="D222" s="8"/>
      <c r="E222" s="7"/>
      <c r="F222" s="7"/>
    </row>
    <row r="223" spans="1:6" ht="15.75" customHeight="1" x14ac:dyDescent="0.2">
      <c r="A223" s="1"/>
      <c r="B223" s="6"/>
      <c r="C223" s="7"/>
      <c r="D223" s="8"/>
      <c r="E223" s="7"/>
      <c r="F223" s="7"/>
    </row>
    <row r="224" spans="1:6" ht="15.75" customHeight="1" x14ac:dyDescent="0.2">
      <c r="A224" s="1"/>
      <c r="B224" s="6"/>
      <c r="C224" s="7"/>
      <c r="D224" s="8"/>
      <c r="E224" s="7"/>
      <c r="F224" s="7"/>
    </row>
    <row r="225" spans="1:6" ht="15.75" customHeight="1" x14ac:dyDescent="0.2">
      <c r="A225" s="1"/>
      <c r="B225" s="6"/>
      <c r="C225" s="7"/>
      <c r="D225" s="8"/>
      <c r="E225" s="7"/>
      <c r="F225" s="7"/>
    </row>
    <row r="226" spans="1:6" ht="15.75" customHeight="1" x14ac:dyDescent="0.2">
      <c r="A226" s="1"/>
      <c r="B226" s="6"/>
      <c r="C226" s="7"/>
      <c r="D226" s="8"/>
      <c r="E226" s="7"/>
      <c r="F226" s="7"/>
    </row>
    <row r="227" spans="1:6" ht="15.75" customHeight="1" x14ac:dyDescent="0.2">
      <c r="A227" s="1"/>
      <c r="B227" s="6"/>
      <c r="C227" s="7"/>
      <c r="D227" s="8"/>
      <c r="E227" s="7"/>
      <c r="F227" s="7"/>
    </row>
    <row r="228" spans="1:6" ht="15.75" customHeight="1" x14ac:dyDescent="0.2">
      <c r="A228" s="1"/>
      <c r="B228" s="6"/>
      <c r="C228" s="7"/>
      <c r="D228" s="8"/>
      <c r="E228" s="7"/>
      <c r="F228" s="7"/>
    </row>
    <row r="229" spans="1:6" ht="15.75" customHeight="1" x14ac:dyDescent="0.2">
      <c r="A229" s="1"/>
      <c r="B229" s="6"/>
      <c r="C229" s="7"/>
      <c r="D229" s="8"/>
      <c r="E229" s="7"/>
      <c r="F229" s="7"/>
    </row>
    <row r="230" spans="1:6" ht="15.75" customHeight="1" x14ac:dyDescent="0.2">
      <c r="A230" s="1"/>
      <c r="B230" s="6"/>
      <c r="C230" s="7"/>
      <c r="D230" s="8"/>
      <c r="E230" s="7"/>
      <c r="F230" s="7"/>
    </row>
    <row r="231" spans="1:6" ht="15.75" customHeight="1" x14ac:dyDescent="0.2">
      <c r="A231" s="1"/>
      <c r="B231" s="6"/>
      <c r="C231" s="7"/>
      <c r="D231" s="8"/>
      <c r="E231" s="7"/>
      <c r="F231" s="7"/>
    </row>
    <row r="232" spans="1:6" ht="15.75" customHeight="1" x14ac:dyDescent="0.2">
      <c r="A232" s="1"/>
      <c r="B232" s="6"/>
      <c r="C232" s="7"/>
      <c r="D232" s="8"/>
      <c r="E232" s="7"/>
      <c r="F232" s="7"/>
    </row>
    <row r="233" spans="1:6" ht="15.75" customHeight="1" x14ac:dyDescent="0.2">
      <c r="A233" s="1"/>
      <c r="B233" s="6"/>
      <c r="C233" s="7"/>
      <c r="D233" s="8"/>
      <c r="E233" s="7"/>
      <c r="F233" s="7"/>
    </row>
    <row r="234" spans="1:6" ht="15.75" customHeight="1" x14ac:dyDescent="0.2">
      <c r="A234" s="1"/>
      <c r="B234" s="6"/>
      <c r="C234" s="7"/>
      <c r="D234" s="8"/>
      <c r="E234" s="7"/>
      <c r="F234" s="7"/>
    </row>
    <row r="235" spans="1:6" ht="15.75" customHeight="1" x14ac:dyDescent="0.2">
      <c r="A235" s="1"/>
      <c r="B235" s="6"/>
      <c r="C235" s="7"/>
      <c r="D235" s="8"/>
      <c r="E235" s="7"/>
      <c r="F235" s="7"/>
    </row>
    <row r="236" spans="1:6" ht="15.75" customHeight="1" x14ac:dyDescent="0.2">
      <c r="A236" s="1"/>
      <c r="B236" s="6"/>
      <c r="C236" s="7"/>
      <c r="D236" s="8"/>
      <c r="E236" s="7"/>
      <c r="F236" s="7"/>
    </row>
    <row r="237" spans="1:6" ht="15.75" customHeight="1" x14ac:dyDescent="0.2">
      <c r="A237" s="1"/>
      <c r="B237" s="6"/>
      <c r="C237" s="7"/>
      <c r="D237" s="8"/>
      <c r="E237" s="7"/>
      <c r="F237" s="7"/>
    </row>
    <row r="238" spans="1:6" ht="15.75" customHeight="1" x14ac:dyDescent="0.2">
      <c r="A238" s="1"/>
      <c r="B238" s="6"/>
      <c r="C238" s="7"/>
      <c r="D238" s="8"/>
      <c r="E238" s="7"/>
      <c r="F238" s="7"/>
    </row>
    <row r="239" spans="1:6" ht="15.75" customHeight="1" x14ac:dyDescent="0.2">
      <c r="A239" s="1"/>
      <c r="B239" s="6"/>
      <c r="C239" s="7"/>
      <c r="D239" s="8"/>
      <c r="E239" s="7"/>
      <c r="F239" s="7"/>
    </row>
    <row r="240" spans="1:6" ht="15.75" customHeight="1" x14ac:dyDescent="0.2">
      <c r="A240" s="1"/>
      <c r="B240" s="6"/>
      <c r="C240" s="7"/>
      <c r="D240" s="8"/>
      <c r="E240" s="7"/>
      <c r="F240" s="7"/>
    </row>
    <row r="241" spans="1:6" ht="15.75" customHeight="1" x14ac:dyDescent="0.2">
      <c r="A241" s="1"/>
      <c r="B241" s="6"/>
      <c r="C241" s="7"/>
      <c r="D241" s="8"/>
      <c r="E241" s="7"/>
      <c r="F241" s="7"/>
    </row>
    <row r="242" spans="1:6" ht="15.75" customHeight="1" x14ac:dyDescent="0.2">
      <c r="A242" s="1"/>
      <c r="B242" s="6"/>
      <c r="C242" s="7"/>
      <c r="D242" s="8"/>
      <c r="E242" s="7"/>
      <c r="F242" s="7"/>
    </row>
    <row r="243" spans="1:6" ht="15.75" customHeight="1" x14ac:dyDescent="0.2">
      <c r="A243" s="1"/>
      <c r="B243" s="6"/>
      <c r="C243" s="7"/>
      <c r="D243" s="8"/>
      <c r="E243" s="7"/>
      <c r="F243" s="7"/>
    </row>
    <row r="244" spans="1:6" ht="15.75" customHeight="1" x14ac:dyDescent="0.2">
      <c r="A244" s="1"/>
      <c r="B244" s="6"/>
      <c r="C244" s="7"/>
      <c r="D244" s="8"/>
      <c r="E244" s="7"/>
      <c r="F244" s="7"/>
    </row>
    <row r="245" spans="1:6" ht="15.75" customHeight="1" x14ac:dyDescent="0.2">
      <c r="A245" s="1"/>
      <c r="B245" s="6"/>
      <c r="C245" s="7"/>
      <c r="D245" s="8"/>
      <c r="E245" s="7"/>
      <c r="F245" s="7"/>
    </row>
    <row r="246" spans="1:6" ht="15.75" customHeight="1" x14ac:dyDescent="0.2">
      <c r="A246" s="1"/>
      <c r="B246" s="6"/>
      <c r="C246" s="7"/>
      <c r="D246" s="8"/>
      <c r="E246" s="7"/>
      <c r="F246" s="7"/>
    </row>
    <row r="247" spans="1:6" ht="15.75" customHeight="1" x14ac:dyDescent="0.2">
      <c r="A247" s="1"/>
      <c r="B247" s="6"/>
      <c r="C247" s="7"/>
      <c r="D247" s="8"/>
      <c r="E247" s="7"/>
      <c r="F247" s="7"/>
    </row>
    <row r="248" spans="1:6" ht="15.75" customHeight="1" x14ac:dyDescent="0.2">
      <c r="A248" s="1"/>
      <c r="B248" s="6"/>
      <c r="C248" s="7"/>
      <c r="D248" s="8"/>
      <c r="E248" s="7"/>
      <c r="F248" s="7"/>
    </row>
    <row r="249" spans="1:6" ht="15.75" customHeight="1" x14ac:dyDescent="0.2">
      <c r="A249" s="1"/>
      <c r="B249" s="6"/>
      <c r="C249" s="7"/>
      <c r="D249" s="8"/>
      <c r="E249" s="7"/>
      <c r="F249" s="7"/>
    </row>
    <row r="250" spans="1:6" ht="15.75" customHeight="1" x14ac:dyDescent="0.2">
      <c r="A250" s="1"/>
      <c r="B250" s="6"/>
      <c r="C250" s="7"/>
      <c r="D250" s="8"/>
      <c r="E250" s="7"/>
      <c r="F250" s="7"/>
    </row>
    <row r="251" spans="1:6" ht="15.75" customHeight="1" x14ac:dyDescent="0.2">
      <c r="A251" s="1"/>
      <c r="B251" s="6"/>
      <c r="C251" s="7"/>
      <c r="D251" s="8"/>
      <c r="E251" s="7"/>
      <c r="F251" s="7"/>
    </row>
    <row r="252" spans="1:6" ht="15.75" customHeight="1" x14ac:dyDescent="0.2">
      <c r="A252" s="1"/>
      <c r="B252" s="6"/>
      <c r="C252" s="7"/>
      <c r="D252" s="8"/>
      <c r="E252" s="7"/>
      <c r="F252" s="7"/>
    </row>
    <row r="253" spans="1:6" ht="15.75" customHeight="1" x14ac:dyDescent="0.2">
      <c r="A253" s="1"/>
      <c r="B253" s="6"/>
      <c r="C253" s="7"/>
      <c r="D253" s="8"/>
      <c r="E253" s="7"/>
      <c r="F253" s="7"/>
    </row>
    <row r="254" spans="1:6" ht="15.75" customHeight="1" x14ac:dyDescent="0.2">
      <c r="A254" s="1"/>
      <c r="B254" s="6"/>
      <c r="C254" s="7"/>
      <c r="D254" s="8"/>
      <c r="E254" s="7"/>
      <c r="F254" s="7"/>
    </row>
    <row r="255" spans="1:6" ht="15.75" customHeight="1" x14ac:dyDescent="0.2">
      <c r="A255" s="1"/>
      <c r="B255" s="6"/>
      <c r="C255" s="7"/>
      <c r="D255" s="8"/>
      <c r="E255" s="7"/>
      <c r="F255" s="7"/>
    </row>
    <row r="256" spans="1:6" ht="15.75" customHeight="1" x14ac:dyDescent="0.2">
      <c r="A256" s="1"/>
      <c r="B256" s="6"/>
      <c r="C256" s="7"/>
      <c r="D256" s="8"/>
      <c r="E256" s="7"/>
      <c r="F256" s="7"/>
    </row>
    <row r="257" spans="1:6" ht="15.75" customHeight="1" x14ac:dyDescent="0.2">
      <c r="A257" s="1"/>
      <c r="B257" s="6"/>
      <c r="C257" s="7"/>
      <c r="D257" s="8"/>
      <c r="E257" s="7"/>
      <c r="F257" s="7"/>
    </row>
    <row r="258" spans="1:6" ht="15.75" customHeight="1" x14ac:dyDescent="0.2">
      <c r="A258" s="1"/>
      <c r="B258" s="6"/>
      <c r="C258" s="7"/>
      <c r="D258" s="8"/>
      <c r="E258" s="7"/>
      <c r="F258" s="7"/>
    </row>
    <row r="259" spans="1:6" ht="15.75" customHeight="1" x14ac:dyDescent="0.2">
      <c r="A259" s="1"/>
      <c r="B259" s="6"/>
      <c r="C259" s="7"/>
      <c r="D259" s="8"/>
      <c r="E259" s="7"/>
      <c r="F259" s="7"/>
    </row>
    <row r="260" spans="1:6" ht="15.75" customHeight="1" x14ac:dyDescent="0.2">
      <c r="A260" s="1"/>
      <c r="B260" s="6"/>
      <c r="C260" s="7"/>
      <c r="D260" s="8"/>
      <c r="E260" s="7"/>
      <c r="F260" s="7"/>
    </row>
    <row r="261" spans="1:6" ht="15.75" customHeight="1" x14ac:dyDescent="0.2">
      <c r="A261" s="1"/>
      <c r="B261" s="6"/>
      <c r="C261" s="7"/>
      <c r="D261" s="8"/>
      <c r="E261" s="7"/>
      <c r="F261" s="7"/>
    </row>
    <row r="262" spans="1:6" ht="15.75" customHeight="1" x14ac:dyDescent="0.2">
      <c r="A262" s="1"/>
      <c r="B262" s="6"/>
      <c r="C262" s="7"/>
      <c r="D262" s="8"/>
      <c r="E262" s="7"/>
      <c r="F262" s="7"/>
    </row>
    <row r="263" spans="1:6" ht="15.75" customHeight="1" x14ac:dyDescent="0.2">
      <c r="A263" s="1"/>
      <c r="B263" s="6"/>
      <c r="C263" s="7"/>
      <c r="D263" s="8"/>
      <c r="E263" s="7"/>
      <c r="F263" s="7"/>
    </row>
    <row r="264" spans="1:6" ht="15.75" customHeight="1" x14ac:dyDescent="0.2">
      <c r="A264" s="1"/>
      <c r="B264" s="6"/>
      <c r="C264" s="7"/>
      <c r="D264" s="8"/>
      <c r="E264" s="7"/>
      <c r="F264" s="7"/>
    </row>
    <row r="265" spans="1:6" ht="15.75" customHeight="1" x14ac:dyDescent="0.2">
      <c r="A265" s="1"/>
      <c r="B265" s="6"/>
      <c r="C265" s="7"/>
      <c r="D265" s="8"/>
      <c r="E265" s="7"/>
      <c r="F265" s="7"/>
    </row>
    <row r="266" spans="1:6" ht="15.75" customHeight="1" x14ac:dyDescent="0.2">
      <c r="A266" s="1"/>
      <c r="B266" s="6"/>
      <c r="C266" s="7"/>
      <c r="D266" s="8"/>
      <c r="E266" s="7"/>
      <c r="F266" s="7"/>
    </row>
    <row r="267" spans="1:6" ht="15.75" customHeight="1" x14ac:dyDescent="0.2">
      <c r="A267" s="1"/>
      <c r="B267" s="6"/>
      <c r="C267" s="7"/>
      <c r="D267" s="8"/>
      <c r="E267" s="7"/>
      <c r="F267" s="7"/>
    </row>
    <row r="268" spans="1:6" ht="15.75" customHeight="1" x14ac:dyDescent="0.2">
      <c r="A268" s="1"/>
      <c r="B268" s="6"/>
      <c r="C268" s="7"/>
      <c r="D268" s="8"/>
      <c r="E268" s="7"/>
      <c r="F268" s="7"/>
    </row>
    <row r="269" spans="1:6" ht="15.75" customHeight="1" x14ac:dyDescent="0.2">
      <c r="A269" s="1"/>
      <c r="B269" s="6"/>
      <c r="C269" s="7"/>
      <c r="D269" s="8"/>
      <c r="E269" s="7"/>
      <c r="F269" s="7"/>
    </row>
    <row r="270" spans="1:6" ht="15.75" customHeight="1" x14ac:dyDescent="0.2">
      <c r="A270" s="1"/>
      <c r="B270" s="6"/>
      <c r="C270" s="7"/>
      <c r="D270" s="8"/>
      <c r="E270" s="7"/>
      <c r="F270" s="7"/>
    </row>
    <row r="271" spans="1:6" ht="15.75" customHeight="1" x14ac:dyDescent="0.2">
      <c r="A271" s="1"/>
      <c r="B271" s="6"/>
      <c r="C271" s="7"/>
      <c r="D271" s="8"/>
      <c r="E271" s="7"/>
      <c r="F271" s="7"/>
    </row>
    <row r="272" spans="1:6" ht="15.75" customHeight="1" x14ac:dyDescent="0.2">
      <c r="A272" s="1"/>
      <c r="B272" s="6"/>
      <c r="C272" s="7"/>
      <c r="D272" s="8"/>
      <c r="E272" s="7"/>
      <c r="F272" s="7"/>
    </row>
    <row r="273" spans="1:6" ht="15.75" customHeight="1" x14ac:dyDescent="0.2">
      <c r="A273" s="1"/>
      <c r="B273" s="6"/>
      <c r="C273" s="7"/>
      <c r="D273" s="8"/>
      <c r="E273" s="7"/>
      <c r="F273" s="7"/>
    </row>
    <row r="274" spans="1:6" ht="15.75" customHeight="1" x14ac:dyDescent="0.2">
      <c r="A274" s="1"/>
      <c r="B274" s="6"/>
      <c r="C274" s="7"/>
      <c r="D274" s="8"/>
      <c r="E274" s="7"/>
      <c r="F274" s="7"/>
    </row>
    <row r="275" spans="1:6" ht="15.75" customHeight="1" x14ac:dyDescent="0.2">
      <c r="A275" s="1"/>
      <c r="B275" s="6"/>
      <c r="C275" s="7"/>
      <c r="D275" s="8"/>
      <c r="E275" s="7"/>
      <c r="F275" s="7"/>
    </row>
    <row r="276" spans="1:6" ht="15.75" customHeight="1" x14ac:dyDescent="0.2">
      <c r="A276" s="1"/>
      <c r="B276" s="6"/>
      <c r="C276" s="7"/>
      <c r="D276" s="8"/>
      <c r="E276" s="7"/>
      <c r="F276" s="7"/>
    </row>
    <row r="277" spans="1:6" ht="15.75" customHeight="1" x14ac:dyDescent="0.2">
      <c r="A277" s="1"/>
      <c r="B277" s="6"/>
      <c r="C277" s="7"/>
      <c r="D277" s="8"/>
      <c r="E277" s="7"/>
      <c r="F277" s="7"/>
    </row>
    <row r="278" spans="1:6" ht="15.75" customHeight="1" x14ac:dyDescent="0.2">
      <c r="A278" s="1"/>
      <c r="B278" s="6"/>
      <c r="C278" s="7"/>
      <c r="D278" s="8"/>
      <c r="E278" s="7"/>
      <c r="F278" s="7"/>
    </row>
    <row r="279" spans="1:6" ht="15.75" customHeight="1" x14ac:dyDescent="0.2">
      <c r="A279" s="1"/>
      <c r="B279" s="6"/>
      <c r="C279" s="7"/>
      <c r="D279" s="8"/>
      <c r="E279" s="7"/>
      <c r="F279" s="7"/>
    </row>
    <row r="280" spans="1:6" ht="15.75" customHeight="1" x14ac:dyDescent="0.2">
      <c r="A280" s="1"/>
      <c r="B280" s="6"/>
      <c r="C280" s="7"/>
      <c r="D280" s="8"/>
      <c r="E280" s="7"/>
      <c r="F280" s="7"/>
    </row>
    <row r="281" spans="1:6" ht="15.75" customHeight="1" x14ac:dyDescent="0.2">
      <c r="A281" s="1"/>
      <c r="B281" s="6"/>
      <c r="C281" s="7"/>
      <c r="D281" s="8"/>
      <c r="E281" s="7"/>
      <c r="F281" s="7"/>
    </row>
  </sheetData>
  <sheetProtection algorithmName="SHA-512" hashValue="s1pJQB6X71Vx85y0+RUlujJCTfAZDZX6zACTK2ZuKEg6+BUw/9TtDELvnHB/mU5SJ0zE9VI+Rqh9/c5utskCkg==" saltValue="SWea7gkgFy6udCPl3Q9Y6g==" spinCount="100000" sheet="1" objects="1" scenarios="1" selectLockedCells="1"/>
  <mergeCells count="1">
    <mergeCell ref="C18:F18"/>
  </mergeCells>
  <conditionalFormatting sqref="A20:H169">
    <cfRule type="expression" dxfId="1" priority="2">
      <formula>$H20=$B$3</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CCCEF-8B26-433C-8AD0-F87F0EB586B3}">
  <dimension ref="A3:H281"/>
  <sheetViews>
    <sheetView workbookViewId="0">
      <pane ySplit="4" topLeftCell="A5" activePane="bottomLeft" state="frozen"/>
      <selection pane="bottomLeft" activeCell="D7" sqref="D7"/>
    </sheetView>
  </sheetViews>
  <sheetFormatPr defaultColWidth="14.42578125" defaultRowHeight="12.75" x14ac:dyDescent="0.2"/>
  <cols>
    <col min="1" max="1" width="22" style="3" customWidth="1"/>
    <col min="2" max="2" width="11.85546875" style="3" hidden="1" customWidth="1"/>
    <col min="3" max="4" width="14.42578125" style="3"/>
    <col min="5" max="5" width="15.42578125" style="3" bestFit="1" customWidth="1"/>
    <col min="6" max="6" width="15.140625" style="3" bestFit="1" customWidth="1"/>
    <col min="7" max="7" width="11.85546875" style="3" bestFit="1" customWidth="1"/>
    <col min="8" max="8" width="8.7109375" style="3" hidden="1" customWidth="1"/>
    <col min="9" max="16384" width="14.42578125" style="3"/>
  </cols>
  <sheetData>
    <row r="3" spans="1:4" ht="15.75" customHeight="1" x14ac:dyDescent="0.2">
      <c r="A3" s="19" t="s">
        <v>7</v>
      </c>
      <c r="B3" s="19"/>
      <c r="C3" s="20">
        <f>G50</f>
        <v>7.9160976335960909</v>
      </c>
      <c r="D3" s="21"/>
    </row>
    <row r="4" spans="1:4" x14ac:dyDescent="0.2">
      <c r="C4" s="22"/>
    </row>
    <row r="5" spans="1:4" ht="15.75" customHeight="1" x14ac:dyDescent="0.2">
      <c r="A5" s="3" t="s">
        <v>11</v>
      </c>
      <c r="C5" s="23"/>
    </row>
    <row r="6" spans="1:4" ht="15.75" customHeight="1" x14ac:dyDescent="0.2">
      <c r="C6" s="24" t="s">
        <v>16</v>
      </c>
    </row>
    <row r="7" spans="1:4" ht="15.75" customHeight="1" x14ac:dyDescent="0.2">
      <c r="C7" s="22" t="s">
        <v>10</v>
      </c>
      <c r="D7" s="31">
        <v>1</v>
      </c>
    </row>
    <row r="8" spans="1:4" ht="15.75" customHeight="1" x14ac:dyDescent="0.2"/>
    <row r="9" spans="1:4" ht="15.75" customHeight="1" x14ac:dyDescent="0.2">
      <c r="A9" s="23" t="s">
        <v>0</v>
      </c>
      <c r="B9" s="23"/>
    </row>
    <row r="10" spans="1:4" ht="15.75" customHeight="1" x14ac:dyDescent="0.2">
      <c r="A10" s="22" t="s">
        <v>1</v>
      </c>
      <c r="B10" s="22"/>
      <c r="C10" s="32">
        <v>0</v>
      </c>
    </row>
    <row r="11" spans="1:4" ht="15.75" customHeight="1" x14ac:dyDescent="0.2">
      <c r="A11" s="22" t="s">
        <v>2</v>
      </c>
      <c r="B11" s="22"/>
      <c r="C11" s="32">
        <v>0</v>
      </c>
    </row>
    <row r="12" spans="1:4" ht="15.75" customHeight="1" x14ac:dyDescent="0.2">
      <c r="A12" s="22" t="s">
        <v>3</v>
      </c>
      <c r="B12" s="22"/>
      <c r="C12" s="32">
        <v>0</v>
      </c>
    </row>
    <row r="13" spans="1:4" ht="15.75" customHeight="1" x14ac:dyDescent="0.2"/>
    <row r="14" spans="1:4" ht="15.75" customHeight="1" x14ac:dyDescent="0.2">
      <c r="A14" s="23" t="s">
        <v>4</v>
      </c>
      <c r="B14" s="23"/>
      <c r="C14" s="25">
        <v>0.13100000000000001</v>
      </c>
    </row>
    <row r="15" spans="1:4" ht="15.75" customHeight="1" x14ac:dyDescent="0.2">
      <c r="A15" s="23" t="s">
        <v>5</v>
      </c>
      <c r="B15" s="23"/>
      <c r="C15" s="33">
        <v>1</v>
      </c>
    </row>
    <row r="16" spans="1:4" ht="15.75" customHeight="1" x14ac:dyDescent="0.2">
      <c r="A16" s="23" t="s">
        <v>9</v>
      </c>
      <c r="B16" s="23"/>
      <c r="C16" s="33">
        <v>365</v>
      </c>
    </row>
    <row r="18" spans="1:8" ht="6" customHeight="1" x14ac:dyDescent="0.2">
      <c r="A18" s="34"/>
      <c r="B18" s="34"/>
      <c r="C18" s="34"/>
      <c r="D18" s="54"/>
      <c r="E18" s="55"/>
      <c r="F18" s="55"/>
      <c r="G18" s="55"/>
    </row>
    <row r="19" spans="1:8" x14ac:dyDescent="0.2">
      <c r="A19" s="3" t="s">
        <v>21</v>
      </c>
      <c r="B19" s="3" t="s">
        <v>17</v>
      </c>
      <c r="C19" s="3" t="s">
        <v>6</v>
      </c>
      <c r="D19" s="3" t="s">
        <v>12</v>
      </c>
      <c r="E19" s="3" t="s">
        <v>13</v>
      </c>
      <c r="F19" s="3" t="s">
        <v>14</v>
      </c>
      <c r="G19" s="3" t="s">
        <v>15</v>
      </c>
    </row>
    <row r="20" spans="1:8" x14ac:dyDescent="0.2">
      <c r="A20" s="3">
        <v>1</v>
      </c>
      <c r="B20" s="3">
        <f>$C$15+A20</f>
        <v>2</v>
      </c>
      <c r="C20" s="26">
        <f>IF(($A20+$C$15)=2,($C$10+(0.5*$C$11)),IF(($A20+$C$15)=3,($C$11+(0.5*$C$12)),(1.5*$C$12)))</f>
        <v>0</v>
      </c>
      <c r="D20" s="9">
        <f>(D7/C16*365)*(1-C20)</f>
        <v>1</v>
      </c>
      <c r="E20" s="27">
        <f>1/((1+$C$14)^(0.5))</f>
        <v>0.94030489627907465</v>
      </c>
      <c r="F20" s="9">
        <f t="shared" ref="F20:F49" si="0">D20*E20</f>
        <v>0.94030489627907465</v>
      </c>
      <c r="G20" s="9">
        <f>F20</f>
        <v>0.94030489627907465</v>
      </c>
      <c r="H20" s="3" t="str">
        <f t="shared" ref="H20:H50" si="1">IF(A20=$H$51,"RIGHT","")</f>
        <v/>
      </c>
    </row>
    <row r="21" spans="1:8" x14ac:dyDescent="0.2">
      <c r="A21" s="3">
        <f>A20+1</f>
        <v>2</v>
      </c>
      <c r="B21" s="3">
        <f t="shared" ref="B21:B49" si="2">$C$15+A21</f>
        <v>3</v>
      </c>
      <c r="C21" s="26">
        <f>IF(($A21+$C$15)=3,($C$11*0.5+C12*0.5),$C$12)</f>
        <v>0</v>
      </c>
      <c r="D21" s="9">
        <f t="shared" ref="D21:D49" si="3">D20*(1-$C21)</f>
        <v>1</v>
      </c>
      <c r="E21" s="27">
        <f t="shared" ref="E21:E49" si="4">1/((1+$C$14)^(A20+0.5))</f>
        <v>0.83139248123702447</v>
      </c>
      <c r="F21" s="9">
        <f t="shared" si="0"/>
        <v>0.83139248123702447</v>
      </c>
      <c r="G21" s="9">
        <f t="shared" ref="G21:G49" si="5">G20+F21</f>
        <v>1.7716973775160991</v>
      </c>
      <c r="H21" s="3" t="str">
        <f t="shared" si="1"/>
        <v/>
      </c>
    </row>
    <row r="22" spans="1:8" x14ac:dyDescent="0.2">
      <c r="A22" s="3">
        <f t="shared" ref="A22:A49" si="6">A21+1</f>
        <v>3</v>
      </c>
      <c r="B22" s="3">
        <f t="shared" si="2"/>
        <v>4</v>
      </c>
      <c r="C22" s="26">
        <f>C12</f>
        <v>0</v>
      </c>
      <c r="D22" s="9">
        <f t="shared" si="3"/>
        <v>1</v>
      </c>
      <c r="E22" s="27">
        <f t="shared" si="4"/>
        <v>0.73509503203980942</v>
      </c>
      <c r="F22" s="9">
        <f t="shared" si="0"/>
        <v>0.73509503203980942</v>
      </c>
      <c r="G22" s="9">
        <f t="shared" si="5"/>
        <v>2.5067924095559087</v>
      </c>
      <c r="H22" s="3" t="str">
        <f t="shared" si="1"/>
        <v/>
      </c>
    </row>
    <row r="23" spans="1:8" x14ac:dyDescent="0.2">
      <c r="A23" s="3">
        <f t="shared" si="6"/>
        <v>4</v>
      </c>
      <c r="B23" s="3">
        <f t="shared" si="2"/>
        <v>5</v>
      </c>
      <c r="C23" s="26">
        <f t="shared" ref="C23:C49" si="7">IF(($A23+$C$15)=2,$C$10,IF(($A23+$C$15)=3,$C$11,$C$12))</f>
        <v>0</v>
      </c>
      <c r="D23" s="9">
        <f t="shared" si="3"/>
        <v>1</v>
      </c>
      <c r="E23" s="27">
        <f t="shared" si="4"/>
        <v>0.64995139879735586</v>
      </c>
      <c r="F23" s="9">
        <f t="shared" si="0"/>
        <v>0.64995139879735586</v>
      </c>
      <c r="G23" s="9">
        <f t="shared" si="5"/>
        <v>3.1567438083532644</v>
      </c>
      <c r="H23" s="3" t="str">
        <f t="shared" si="1"/>
        <v/>
      </c>
    </row>
    <row r="24" spans="1:8" x14ac:dyDescent="0.2">
      <c r="A24" s="3">
        <f t="shared" si="6"/>
        <v>5</v>
      </c>
      <c r="B24" s="3">
        <f t="shared" si="2"/>
        <v>6</v>
      </c>
      <c r="C24" s="26">
        <f t="shared" si="7"/>
        <v>0</v>
      </c>
      <c r="D24" s="9">
        <f t="shared" si="3"/>
        <v>1</v>
      </c>
      <c r="E24" s="27">
        <f t="shared" si="4"/>
        <v>0.57466967179253392</v>
      </c>
      <c r="F24" s="9">
        <f t="shared" si="0"/>
        <v>0.57466967179253392</v>
      </c>
      <c r="G24" s="9">
        <f t="shared" si="5"/>
        <v>3.7314134801457985</v>
      </c>
      <c r="H24" s="3" t="str">
        <f t="shared" si="1"/>
        <v/>
      </c>
    </row>
    <row r="25" spans="1:8" x14ac:dyDescent="0.2">
      <c r="A25" s="3">
        <f t="shared" si="6"/>
        <v>6</v>
      </c>
      <c r="B25" s="3">
        <f t="shared" si="2"/>
        <v>7</v>
      </c>
      <c r="C25" s="26">
        <f t="shared" si="7"/>
        <v>0</v>
      </c>
      <c r="D25" s="9">
        <f t="shared" si="3"/>
        <v>1</v>
      </c>
      <c r="E25" s="27">
        <f t="shared" si="4"/>
        <v>0.50810757895007419</v>
      </c>
      <c r="F25" s="9">
        <f t="shared" si="0"/>
        <v>0.50810757895007419</v>
      </c>
      <c r="G25" s="9">
        <f t="shared" si="5"/>
        <v>4.239521059095873</v>
      </c>
      <c r="H25" s="3" t="str">
        <f t="shared" si="1"/>
        <v/>
      </c>
    </row>
    <row r="26" spans="1:8" x14ac:dyDescent="0.2">
      <c r="A26" s="3">
        <f t="shared" si="6"/>
        <v>7</v>
      </c>
      <c r="B26" s="3">
        <f t="shared" si="2"/>
        <v>8</v>
      </c>
      <c r="C26" s="26">
        <f t="shared" si="7"/>
        <v>0</v>
      </c>
      <c r="D26" s="9">
        <f t="shared" si="3"/>
        <v>1</v>
      </c>
      <c r="E26" s="27">
        <f t="shared" si="4"/>
        <v>0.44925515380201075</v>
      </c>
      <c r="F26" s="9">
        <f t="shared" si="0"/>
        <v>0.44925515380201075</v>
      </c>
      <c r="G26" s="9">
        <f t="shared" si="5"/>
        <v>4.688776212897884</v>
      </c>
      <c r="H26" s="3" t="str">
        <f t="shared" si="1"/>
        <v/>
      </c>
    </row>
    <row r="27" spans="1:8" x14ac:dyDescent="0.2">
      <c r="A27" s="3">
        <f t="shared" si="6"/>
        <v>8</v>
      </c>
      <c r="B27" s="3">
        <f t="shared" si="2"/>
        <v>9</v>
      </c>
      <c r="C27" s="26">
        <f t="shared" si="7"/>
        <v>0</v>
      </c>
      <c r="D27" s="9">
        <f t="shared" si="3"/>
        <v>1</v>
      </c>
      <c r="E27" s="27">
        <f t="shared" si="4"/>
        <v>0.39721941096552671</v>
      </c>
      <c r="F27" s="9">
        <f t="shared" si="0"/>
        <v>0.39721941096552671</v>
      </c>
      <c r="G27" s="9">
        <f t="shared" si="5"/>
        <v>5.0859956238634112</v>
      </c>
      <c r="H27" s="3" t="str">
        <f t="shared" si="1"/>
        <v/>
      </c>
    </row>
    <row r="28" spans="1:8" x14ac:dyDescent="0.2">
      <c r="A28" s="3">
        <f t="shared" si="6"/>
        <v>9</v>
      </c>
      <c r="B28" s="3">
        <f t="shared" si="2"/>
        <v>10</v>
      </c>
      <c r="C28" s="26">
        <f t="shared" si="7"/>
        <v>0</v>
      </c>
      <c r="D28" s="9">
        <f t="shared" si="3"/>
        <v>1</v>
      </c>
      <c r="E28" s="27">
        <f t="shared" si="4"/>
        <v>0.3512107966096612</v>
      </c>
      <c r="F28" s="9">
        <f t="shared" si="0"/>
        <v>0.3512107966096612</v>
      </c>
      <c r="G28" s="9">
        <f t="shared" si="5"/>
        <v>5.4372064204730721</v>
      </c>
      <c r="H28" s="3" t="str">
        <f t="shared" si="1"/>
        <v/>
      </c>
    </row>
    <row r="29" spans="1:8" x14ac:dyDescent="0.2">
      <c r="A29" s="3">
        <f t="shared" si="6"/>
        <v>10</v>
      </c>
      <c r="B29" s="3">
        <f t="shared" si="2"/>
        <v>11</v>
      </c>
      <c r="C29" s="26">
        <f t="shared" si="7"/>
        <v>0</v>
      </c>
      <c r="D29" s="9">
        <f t="shared" si="3"/>
        <v>1</v>
      </c>
      <c r="E29" s="27">
        <f t="shared" si="4"/>
        <v>0.3105312083197711</v>
      </c>
      <c r="F29" s="9">
        <f t="shared" si="0"/>
        <v>0.3105312083197711</v>
      </c>
      <c r="G29" s="9">
        <f t="shared" si="5"/>
        <v>5.7477376287928434</v>
      </c>
      <c r="H29" s="3" t="str">
        <f t="shared" si="1"/>
        <v/>
      </c>
    </row>
    <row r="30" spans="1:8" x14ac:dyDescent="0.2">
      <c r="A30" s="3">
        <f t="shared" si="6"/>
        <v>11</v>
      </c>
      <c r="B30" s="3">
        <f t="shared" si="2"/>
        <v>12</v>
      </c>
      <c r="C30" s="26">
        <f t="shared" si="7"/>
        <v>0</v>
      </c>
      <c r="D30" s="9">
        <f t="shared" si="3"/>
        <v>1</v>
      </c>
      <c r="E30" s="27">
        <f t="shared" si="4"/>
        <v>0.27456340258158368</v>
      </c>
      <c r="F30" s="9">
        <f t="shared" si="0"/>
        <v>0.27456340258158368</v>
      </c>
      <c r="G30" s="9">
        <f t="shared" si="5"/>
        <v>6.0223010313744272</v>
      </c>
      <c r="H30" s="3" t="str">
        <f t="shared" si="1"/>
        <v/>
      </c>
    </row>
    <row r="31" spans="1:8" x14ac:dyDescent="0.2">
      <c r="A31" s="3">
        <f t="shared" si="6"/>
        <v>12</v>
      </c>
      <c r="B31" s="3">
        <f t="shared" si="2"/>
        <v>13</v>
      </c>
      <c r="C31" s="26">
        <f t="shared" si="7"/>
        <v>0</v>
      </c>
      <c r="D31" s="9">
        <f t="shared" si="3"/>
        <v>1</v>
      </c>
      <c r="E31" s="27">
        <f t="shared" si="4"/>
        <v>0.24276162916143559</v>
      </c>
      <c r="F31" s="9">
        <f t="shared" si="0"/>
        <v>0.24276162916143559</v>
      </c>
      <c r="G31" s="9">
        <f t="shared" si="5"/>
        <v>6.2650626605358628</v>
      </c>
      <c r="H31" s="3" t="str">
        <f t="shared" si="1"/>
        <v/>
      </c>
    </row>
    <row r="32" spans="1:8" x14ac:dyDescent="0.2">
      <c r="A32" s="3">
        <f t="shared" si="6"/>
        <v>13</v>
      </c>
      <c r="B32" s="3">
        <f t="shared" si="2"/>
        <v>14</v>
      </c>
      <c r="C32" s="26">
        <f t="shared" si="7"/>
        <v>0</v>
      </c>
      <c r="D32" s="9">
        <f t="shared" si="3"/>
        <v>1</v>
      </c>
      <c r="E32" s="27">
        <f t="shared" si="4"/>
        <v>0.21464335027536308</v>
      </c>
      <c r="F32" s="9">
        <f t="shared" si="0"/>
        <v>0.21464335027536308</v>
      </c>
      <c r="G32" s="9">
        <f t="shared" si="5"/>
        <v>6.4797060108112259</v>
      </c>
      <c r="H32" s="3" t="str">
        <f t="shared" si="1"/>
        <v/>
      </c>
    </row>
    <row r="33" spans="1:8" x14ac:dyDescent="0.2">
      <c r="A33" s="3">
        <f t="shared" si="6"/>
        <v>14</v>
      </c>
      <c r="B33" s="3">
        <f t="shared" si="2"/>
        <v>15</v>
      </c>
      <c r="C33" s="26">
        <f t="shared" si="7"/>
        <v>0</v>
      </c>
      <c r="D33" s="9">
        <f t="shared" si="3"/>
        <v>1</v>
      </c>
      <c r="E33" s="27">
        <f t="shared" si="4"/>
        <v>0.18978191889952523</v>
      </c>
      <c r="F33" s="9">
        <f t="shared" si="0"/>
        <v>0.18978191889952523</v>
      </c>
      <c r="G33" s="9">
        <f t="shared" si="5"/>
        <v>6.6694879297107512</v>
      </c>
      <c r="H33" s="3" t="str">
        <f t="shared" si="1"/>
        <v/>
      </c>
    </row>
    <row r="34" spans="1:8" x14ac:dyDescent="0.2">
      <c r="A34" s="3">
        <f t="shared" si="6"/>
        <v>15</v>
      </c>
      <c r="B34" s="3">
        <f t="shared" si="2"/>
        <v>16</v>
      </c>
      <c r="C34" s="26">
        <f t="shared" si="7"/>
        <v>0</v>
      </c>
      <c r="D34" s="9">
        <f t="shared" si="3"/>
        <v>1</v>
      </c>
      <c r="E34" s="27">
        <f t="shared" si="4"/>
        <v>0.16780010512778537</v>
      </c>
      <c r="F34" s="9">
        <f t="shared" si="0"/>
        <v>0.16780010512778537</v>
      </c>
      <c r="G34" s="9">
        <f t="shared" si="5"/>
        <v>6.8372880348385365</v>
      </c>
      <c r="H34" s="3" t="str">
        <f t="shared" si="1"/>
        <v/>
      </c>
    </row>
    <row r="35" spans="1:8" x14ac:dyDescent="0.2">
      <c r="A35" s="3">
        <f t="shared" si="6"/>
        <v>16</v>
      </c>
      <c r="B35" s="3">
        <f t="shared" si="2"/>
        <v>17</v>
      </c>
      <c r="C35" s="26">
        <f t="shared" si="7"/>
        <v>0</v>
      </c>
      <c r="D35" s="9">
        <f t="shared" si="3"/>
        <v>1</v>
      </c>
      <c r="E35" s="27">
        <f t="shared" si="4"/>
        <v>0.14836437234994282</v>
      </c>
      <c r="F35" s="9">
        <f t="shared" si="0"/>
        <v>0.14836437234994282</v>
      </c>
      <c r="G35" s="9">
        <f t="shared" si="5"/>
        <v>6.9856524071884794</v>
      </c>
      <c r="H35" s="3" t="str">
        <f t="shared" si="1"/>
        <v/>
      </c>
    </row>
    <row r="36" spans="1:8" x14ac:dyDescent="0.2">
      <c r="A36" s="3">
        <f t="shared" si="6"/>
        <v>17</v>
      </c>
      <c r="B36" s="3">
        <f t="shared" si="2"/>
        <v>18</v>
      </c>
      <c r="C36" s="26">
        <f t="shared" si="7"/>
        <v>0</v>
      </c>
      <c r="D36" s="9">
        <f t="shared" si="3"/>
        <v>1</v>
      </c>
      <c r="E36" s="27">
        <f t="shared" si="4"/>
        <v>0.13117981640136414</v>
      </c>
      <c r="F36" s="9">
        <f t="shared" si="0"/>
        <v>0.13117981640136414</v>
      </c>
      <c r="G36" s="9">
        <f t="shared" si="5"/>
        <v>7.1168322235898431</v>
      </c>
      <c r="H36" s="3" t="str">
        <f t="shared" si="1"/>
        <v/>
      </c>
    </row>
    <row r="37" spans="1:8" x14ac:dyDescent="0.2">
      <c r="A37" s="3">
        <f t="shared" si="6"/>
        <v>18</v>
      </c>
      <c r="B37" s="3">
        <f t="shared" si="2"/>
        <v>19</v>
      </c>
      <c r="C37" s="26">
        <f t="shared" si="7"/>
        <v>0</v>
      </c>
      <c r="D37" s="9">
        <f t="shared" si="3"/>
        <v>1</v>
      </c>
      <c r="E37" s="27">
        <f t="shared" si="4"/>
        <v>0.11598569089422116</v>
      </c>
      <c r="F37" s="9">
        <f t="shared" si="0"/>
        <v>0.11598569089422116</v>
      </c>
      <c r="G37" s="9">
        <f t="shared" si="5"/>
        <v>7.2328179144840643</v>
      </c>
      <c r="H37" s="3" t="str">
        <f t="shared" si="1"/>
        <v/>
      </c>
    </row>
    <row r="38" spans="1:8" x14ac:dyDescent="0.2">
      <c r="A38" s="3">
        <f t="shared" si="6"/>
        <v>19</v>
      </c>
      <c r="B38" s="3">
        <f t="shared" si="2"/>
        <v>20</v>
      </c>
      <c r="C38" s="26">
        <f t="shared" si="7"/>
        <v>0</v>
      </c>
      <c r="D38" s="9">
        <f t="shared" si="3"/>
        <v>1</v>
      </c>
      <c r="E38" s="27">
        <f t="shared" si="4"/>
        <v>0.10255145083485516</v>
      </c>
      <c r="F38" s="9">
        <f t="shared" si="0"/>
        <v>0.10255145083485516</v>
      </c>
      <c r="G38" s="9">
        <f t="shared" si="5"/>
        <v>7.3353693653189191</v>
      </c>
      <c r="H38" s="3" t="str">
        <f t="shared" si="1"/>
        <v/>
      </c>
    </row>
    <row r="39" spans="1:8" x14ac:dyDescent="0.2">
      <c r="A39" s="3">
        <f t="shared" si="6"/>
        <v>20</v>
      </c>
      <c r="B39" s="3">
        <f t="shared" si="2"/>
        <v>21</v>
      </c>
      <c r="C39" s="26">
        <f t="shared" si="7"/>
        <v>0</v>
      </c>
      <c r="D39" s="9">
        <f t="shared" si="3"/>
        <v>1</v>
      </c>
      <c r="E39" s="27">
        <f t="shared" si="4"/>
        <v>9.0673254495893127E-2</v>
      </c>
      <c r="F39" s="9">
        <f t="shared" si="0"/>
        <v>9.0673254495893127E-2</v>
      </c>
      <c r="G39" s="9">
        <f t="shared" si="5"/>
        <v>7.4260426198148126</v>
      </c>
      <c r="H39" s="3" t="str">
        <f t="shared" si="1"/>
        <v/>
      </c>
    </row>
    <row r="40" spans="1:8" x14ac:dyDescent="0.2">
      <c r="A40" s="3">
        <f t="shared" si="6"/>
        <v>21</v>
      </c>
      <c r="B40" s="3">
        <f t="shared" si="2"/>
        <v>22</v>
      </c>
      <c r="C40" s="26">
        <f t="shared" si="7"/>
        <v>0</v>
      </c>
      <c r="D40" s="9">
        <f t="shared" si="3"/>
        <v>1</v>
      </c>
      <c r="E40" s="27">
        <f t="shared" si="4"/>
        <v>8.0170870464980684E-2</v>
      </c>
      <c r="F40" s="9">
        <f t="shared" si="0"/>
        <v>8.0170870464980684E-2</v>
      </c>
      <c r="G40" s="9">
        <f t="shared" si="5"/>
        <v>7.5062134902797935</v>
      </c>
      <c r="H40" s="3" t="str">
        <f>IF(A40=$H$51,"RIGHT","")</f>
        <v/>
      </c>
    </row>
    <row r="41" spans="1:8" x14ac:dyDescent="0.2">
      <c r="A41" s="3">
        <f t="shared" si="6"/>
        <v>22</v>
      </c>
      <c r="B41" s="3">
        <f t="shared" si="2"/>
        <v>23</v>
      </c>
      <c r="C41" s="26">
        <f t="shared" si="7"/>
        <v>0</v>
      </c>
      <c r="D41" s="9">
        <f t="shared" si="3"/>
        <v>1</v>
      </c>
      <c r="E41" s="27">
        <f t="shared" si="4"/>
        <v>7.0884942939859127E-2</v>
      </c>
      <c r="F41" s="9">
        <f t="shared" si="0"/>
        <v>7.0884942939859127E-2</v>
      </c>
      <c r="G41" s="9">
        <f t="shared" si="5"/>
        <v>7.5770984332196525</v>
      </c>
      <c r="H41" s="3" t="str">
        <f t="shared" si="1"/>
        <v/>
      </c>
    </row>
    <row r="42" spans="1:8" x14ac:dyDescent="0.2">
      <c r="A42" s="3">
        <f t="shared" si="6"/>
        <v>23</v>
      </c>
      <c r="B42" s="3">
        <f t="shared" si="2"/>
        <v>24</v>
      </c>
      <c r="C42" s="26">
        <f t="shared" si="7"/>
        <v>0</v>
      </c>
      <c r="D42" s="9">
        <f t="shared" si="3"/>
        <v>1</v>
      </c>
      <c r="E42" s="27">
        <f t="shared" si="4"/>
        <v>6.2674573775295436E-2</v>
      </c>
      <c r="F42" s="9">
        <f t="shared" si="0"/>
        <v>6.2674573775295436E-2</v>
      </c>
      <c r="G42" s="9">
        <f t="shared" si="5"/>
        <v>7.6397730069949477</v>
      </c>
      <c r="H42" s="3" t="str">
        <f t="shared" si="1"/>
        <v/>
      </c>
    </row>
    <row r="43" spans="1:8" x14ac:dyDescent="0.2">
      <c r="A43" s="3">
        <f t="shared" si="6"/>
        <v>24</v>
      </c>
      <c r="B43" s="3">
        <f t="shared" si="2"/>
        <v>25</v>
      </c>
      <c r="C43" s="26">
        <f t="shared" si="7"/>
        <v>0</v>
      </c>
      <c r="D43" s="9">
        <f t="shared" si="3"/>
        <v>1</v>
      </c>
      <c r="E43" s="27">
        <f t="shared" si="4"/>
        <v>5.5415184593541479E-2</v>
      </c>
      <c r="F43" s="9">
        <f t="shared" si="0"/>
        <v>5.5415184593541479E-2</v>
      </c>
      <c r="G43" s="9">
        <f t="shared" si="5"/>
        <v>7.695188191588489</v>
      </c>
      <c r="H43" s="3" t="str">
        <f t="shared" si="1"/>
        <v/>
      </c>
    </row>
    <row r="44" spans="1:8" x14ac:dyDescent="0.2">
      <c r="A44" s="3">
        <f t="shared" si="6"/>
        <v>25</v>
      </c>
      <c r="B44" s="3">
        <f t="shared" si="2"/>
        <v>26</v>
      </c>
      <c r="C44" s="26">
        <f t="shared" si="7"/>
        <v>0</v>
      </c>
      <c r="D44" s="9">
        <f t="shared" si="3"/>
        <v>1</v>
      </c>
      <c r="E44" s="27">
        <f t="shared" si="4"/>
        <v>4.8996626519488502E-2</v>
      </c>
      <c r="F44" s="9">
        <f t="shared" si="0"/>
        <v>4.8996626519488502E-2</v>
      </c>
      <c r="G44" s="9">
        <f t="shared" si="5"/>
        <v>7.7441848181079775</v>
      </c>
      <c r="H44" s="3" t="str">
        <f t="shared" si="1"/>
        <v/>
      </c>
    </row>
    <row r="45" spans="1:8" x14ac:dyDescent="0.2">
      <c r="A45" s="3">
        <f t="shared" si="6"/>
        <v>26</v>
      </c>
      <c r="B45" s="3">
        <f t="shared" si="2"/>
        <v>27</v>
      </c>
      <c r="C45" s="26">
        <f t="shared" si="7"/>
        <v>0</v>
      </c>
      <c r="D45" s="9">
        <f t="shared" si="3"/>
        <v>1</v>
      </c>
      <c r="E45" s="27">
        <f t="shared" si="4"/>
        <v>4.3321508858964186E-2</v>
      </c>
      <c r="F45" s="9">
        <f t="shared" si="0"/>
        <v>4.3321508858964186E-2</v>
      </c>
      <c r="G45" s="9">
        <f t="shared" si="5"/>
        <v>7.787506326966942</v>
      </c>
      <c r="H45" s="3" t="str">
        <f t="shared" si="1"/>
        <v/>
      </c>
    </row>
    <row r="46" spans="1:8" x14ac:dyDescent="0.2">
      <c r="A46" s="3">
        <f t="shared" si="6"/>
        <v>27</v>
      </c>
      <c r="B46" s="3">
        <f t="shared" si="2"/>
        <v>28</v>
      </c>
      <c r="C46" s="26">
        <f t="shared" si="7"/>
        <v>0</v>
      </c>
      <c r="D46" s="9">
        <f t="shared" si="3"/>
        <v>1</v>
      </c>
      <c r="E46" s="27">
        <f t="shared" si="4"/>
        <v>3.8303721360711043E-2</v>
      </c>
      <c r="F46" s="9">
        <f t="shared" si="0"/>
        <v>3.8303721360711043E-2</v>
      </c>
      <c r="G46" s="9">
        <f t="shared" si="5"/>
        <v>7.8258100483276527</v>
      </c>
      <c r="H46" s="3" t="str">
        <f t="shared" si="1"/>
        <v/>
      </c>
    </row>
    <row r="47" spans="1:8" x14ac:dyDescent="0.2">
      <c r="A47" s="3">
        <f t="shared" si="6"/>
        <v>28</v>
      </c>
      <c r="B47" s="3">
        <f t="shared" si="2"/>
        <v>29</v>
      </c>
      <c r="C47" s="26">
        <f t="shared" si="7"/>
        <v>0</v>
      </c>
      <c r="D47" s="9">
        <f t="shared" si="3"/>
        <v>1</v>
      </c>
      <c r="E47" s="27">
        <f t="shared" si="4"/>
        <v>3.3867127639885974E-2</v>
      </c>
      <c r="F47" s="9">
        <f t="shared" si="0"/>
        <v>3.3867127639885974E-2</v>
      </c>
      <c r="G47" s="9">
        <f t="shared" si="5"/>
        <v>7.8596771759675388</v>
      </c>
      <c r="H47" s="3" t="str">
        <f t="shared" si="1"/>
        <v/>
      </c>
    </row>
    <row r="48" spans="1:8" x14ac:dyDescent="0.2">
      <c r="A48" s="3">
        <f t="shared" si="6"/>
        <v>29</v>
      </c>
      <c r="B48" s="3">
        <f t="shared" si="2"/>
        <v>30</v>
      </c>
      <c r="C48" s="26">
        <f t="shared" si="7"/>
        <v>0</v>
      </c>
      <c r="D48" s="9">
        <f t="shared" si="3"/>
        <v>1</v>
      </c>
      <c r="E48" s="27">
        <f t="shared" si="4"/>
        <v>2.9944409938007056E-2</v>
      </c>
      <c r="F48" s="9">
        <f t="shared" si="0"/>
        <v>2.9944409938007056E-2</v>
      </c>
      <c r="G48" s="9">
        <f t="shared" si="5"/>
        <v>7.8896215859055454</v>
      </c>
      <c r="H48" s="3" t="str">
        <f t="shared" si="1"/>
        <v/>
      </c>
    </row>
    <row r="49" spans="1:8" x14ac:dyDescent="0.2">
      <c r="A49" s="3">
        <f t="shared" si="6"/>
        <v>30</v>
      </c>
      <c r="B49" s="3">
        <f t="shared" si="2"/>
        <v>31</v>
      </c>
      <c r="C49" s="26">
        <f t="shared" si="7"/>
        <v>0</v>
      </c>
      <c r="D49" s="9">
        <f t="shared" si="3"/>
        <v>1</v>
      </c>
      <c r="E49" s="27">
        <f t="shared" si="4"/>
        <v>2.6476047690545578E-2</v>
      </c>
      <c r="F49" s="9">
        <f t="shared" si="0"/>
        <v>2.6476047690545578E-2</v>
      </c>
      <c r="G49" s="9">
        <f t="shared" si="5"/>
        <v>7.9160976335960909</v>
      </c>
      <c r="H49" s="3" t="str">
        <f t="shared" si="1"/>
        <v>RIGHT</v>
      </c>
    </row>
    <row r="50" spans="1:8" ht="25.5" hidden="1" x14ac:dyDescent="0.2">
      <c r="C50" s="26"/>
      <c r="D50" s="9"/>
      <c r="E50" s="27"/>
      <c r="F50" s="35" t="s">
        <v>7</v>
      </c>
      <c r="G50" s="9">
        <f>VLOOKUP(31,B20:G49,6)</f>
        <v>7.9160976335960909</v>
      </c>
      <c r="H50" s="3" t="str">
        <f t="shared" si="1"/>
        <v/>
      </c>
    </row>
    <row r="51" spans="1:8" ht="15.75" customHeight="1" x14ac:dyDescent="0.2">
      <c r="C51" s="26"/>
      <c r="D51" s="9"/>
      <c r="E51" s="27"/>
      <c r="F51" s="9"/>
      <c r="G51" s="9"/>
      <c r="H51" s="3">
        <f>31-C15</f>
        <v>30</v>
      </c>
    </row>
    <row r="52" spans="1:8" ht="15.75" customHeight="1" x14ac:dyDescent="0.2">
      <c r="C52" s="26"/>
      <c r="D52" s="9"/>
      <c r="E52" s="27"/>
      <c r="F52" s="9"/>
      <c r="G52" s="9"/>
    </row>
    <row r="53" spans="1:8" ht="15.75" customHeight="1" x14ac:dyDescent="0.2">
      <c r="C53" s="26"/>
      <c r="D53" s="9"/>
      <c r="E53" s="27"/>
      <c r="F53" s="9"/>
      <c r="G53" s="9"/>
    </row>
    <row r="54" spans="1:8" ht="15.75" customHeight="1" x14ac:dyDescent="0.2">
      <c r="C54" s="26"/>
      <c r="D54" s="9"/>
      <c r="E54" s="27"/>
      <c r="F54" s="9"/>
      <c r="G54" s="9"/>
    </row>
    <row r="55" spans="1:8" ht="15.75" customHeight="1" x14ac:dyDescent="0.2">
      <c r="C55" s="26"/>
      <c r="D55" s="9"/>
      <c r="E55" s="27"/>
      <c r="F55" s="9"/>
      <c r="G55" s="9"/>
    </row>
    <row r="56" spans="1:8" ht="15.75" customHeight="1" x14ac:dyDescent="0.2">
      <c r="C56" s="26"/>
      <c r="D56" s="9"/>
      <c r="E56" s="27"/>
      <c r="F56" s="9"/>
      <c r="G56" s="9"/>
    </row>
    <row r="57" spans="1:8" ht="15.75" customHeight="1" x14ac:dyDescent="0.2">
      <c r="C57" s="26"/>
      <c r="D57" s="9"/>
      <c r="E57" s="27"/>
      <c r="F57" s="9"/>
      <c r="G57" s="9"/>
    </row>
    <row r="58" spans="1:8" ht="15.75" customHeight="1" x14ac:dyDescent="0.2">
      <c r="C58" s="26"/>
      <c r="D58" s="9"/>
      <c r="E58" s="27"/>
      <c r="F58" s="9"/>
      <c r="G58" s="9"/>
    </row>
    <row r="59" spans="1:8" ht="15.75" customHeight="1" x14ac:dyDescent="0.2">
      <c r="C59" s="26"/>
      <c r="D59" s="9"/>
      <c r="E59" s="27"/>
      <c r="F59" s="9"/>
      <c r="G59" s="9"/>
    </row>
    <row r="60" spans="1:8" ht="15.75" customHeight="1" x14ac:dyDescent="0.2">
      <c r="C60" s="26"/>
      <c r="D60" s="9"/>
      <c r="E60" s="27"/>
      <c r="F60" s="9"/>
      <c r="G60" s="9"/>
    </row>
    <row r="61" spans="1:8" ht="15.75" customHeight="1" x14ac:dyDescent="0.2">
      <c r="C61" s="26"/>
      <c r="D61" s="9"/>
      <c r="E61" s="27"/>
      <c r="F61" s="9"/>
      <c r="G61" s="9"/>
    </row>
    <row r="62" spans="1:8" ht="15.75" customHeight="1" x14ac:dyDescent="0.2">
      <c r="C62" s="26"/>
      <c r="D62" s="9"/>
      <c r="E62" s="27"/>
      <c r="F62" s="9"/>
      <c r="G62" s="9"/>
    </row>
    <row r="63" spans="1:8" ht="15.75" customHeight="1" x14ac:dyDescent="0.2">
      <c r="C63" s="26"/>
      <c r="D63" s="9"/>
      <c r="E63" s="27"/>
      <c r="F63" s="9"/>
      <c r="G63" s="9"/>
    </row>
    <row r="64" spans="1:8" ht="15.75" customHeight="1" x14ac:dyDescent="0.2">
      <c r="C64" s="26"/>
      <c r="D64" s="9"/>
      <c r="E64" s="27"/>
      <c r="F64" s="9"/>
      <c r="G64" s="9"/>
    </row>
    <row r="65" spans="3:7" ht="15.75" customHeight="1" x14ac:dyDescent="0.2">
      <c r="C65" s="26"/>
      <c r="D65" s="9"/>
      <c r="E65" s="27"/>
      <c r="F65" s="9"/>
      <c r="G65" s="9"/>
    </row>
    <row r="66" spans="3:7" ht="15.75" customHeight="1" x14ac:dyDescent="0.2">
      <c r="C66" s="26"/>
      <c r="D66" s="9"/>
      <c r="E66" s="27"/>
      <c r="F66" s="9"/>
      <c r="G66" s="9"/>
    </row>
    <row r="67" spans="3:7" ht="15.75" customHeight="1" x14ac:dyDescent="0.2">
      <c r="C67" s="26"/>
      <c r="D67" s="9"/>
      <c r="E67" s="27"/>
      <c r="F67" s="9"/>
      <c r="G67" s="9"/>
    </row>
    <row r="68" spans="3:7" ht="15.75" customHeight="1" x14ac:dyDescent="0.2">
      <c r="C68" s="26"/>
      <c r="D68" s="9"/>
      <c r="E68" s="27"/>
      <c r="F68" s="9"/>
      <c r="G68" s="9"/>
    </row>
    <row r="69" spans="3:7" ht="15.75" customHeight="1" x14ac:dyDescent="0.2">
      <c r="C69" s="26"/>
      <c r="D69" s="9"/>
      <c r="E69" s="27"/>
      <c r="F69" s="9"/>
      <c r="G69" s="9"/>
    </row>
    <row r="70" spans="3:7" ht="15.75" customHeight="1" x14ac:dyDescent="0.2">
      <c r="C70" s="26"/>
      <c r="D70" s="9"/>
      <c r="E70" s="27"/>
      <c r="F70" s="9"/>
      <c r="G70" s="9"/>
    </row>
    <row r="71" spans="3:7" ht="15.75" customHeight="1" x14ac:dyDescent="0.2">
      <c r="C71" s="26"/>
      <c r="D71" s="9"/>
      <c r="E71" s="27"/>
      <c r="F71" s="9"/>
      <c r="G71" s="9"/>
    </row>
    <row r="72" spans="3:7" ht="15.75" customHeight="1" x14ac:dyDescent="0.2">
      <c r="C72" s="26"/>
      <c r="D72" s="9"/>
      <c r="E72" s="27"/>
      <c r="F72" s="9"/>
      <c r="G72" s="9"/>
    </row>
    <row r="73" spans="3:7" ht="15.75" customHeight="1" x14ac:dyDescent="0.2">
      <c r="C73" s="26"/>
      <c r="D73" s="9"/>
      <c r="E73" s="27"/>
      <c r="F73" s="9"/>
      <c r="G73" s="9"/>
    </row>
    <row r="74" spans="3:7" ht="15.75" customHeight="1" x14ac:dyDescent="0.2">
      <c r="C74" s="26"/>
      <c r="D74" s="9"/>
      <c r="E74" s="27"/>
      <c r="F74" s="9"/>
      <c r="G74" s="9"/>
    </row>
    <row r="75" spans="3:7" ht="15.75" customHeight="1" x14ac:dyDescent="0.2">
      <c r="C75" s="26"/>
      <c r="D75" s="9"/>
      <c r="E75" s="27"/>
      <c r="F75" s="9"/>
      <c r="G75" s="9"/>
    </row>
    <row r="76" spans="3:7" ht="15.75" customHeight="1" x14ac:dyDescent="0.2">
      <c r="C76" s="26"/>
      <c r="D76" s="9"/>
      <c r="E76" s="27"/>
      <c r="F76" s="9"/>
      <c r="G76" s="9"/>
    </row>
    <row r="77" spans="3:7" ht="15.75" customHeight="1" x14ac:dyDescent="0.2">
      <c r="C77" s="26"/>
      <c r="D77" s="9"/>
      <c r="E77" s="27"/>
      <c r="F77" s="9"/>
      <c r="G77" s="9"/>
    </row>
    <row r="78" spans="3:7" ht="15.75" customHeight="1" x14ac:dyDescent="0.2">
      <c r="C78" s="26"/>
      <c r="D78" s="9"/>
      <c r="E78" s="27"/>
      <c r="F78" s="9"/>
      <c r="G78" s="9"/>
    </row>
    <row r="79" spans="3:7" ht="15.75" customHeight="1" x14ac:dyDescent="0.2">
      <c r="C79" s="26"/>
      <c r="D79" s="9"/>
      <c r="E79" s="27"/>
      <c r="F79" s="9"/>
      <c r="G79" s="9"/>
    </row>
    <row r="80" spans="3:7" ht="15.75" customHeight="1" x14ac:dyDescent="0.2">
      <c r="C80" s="26"/>
      <c r="D80" s="9"/>
      <c r="E80" s="27"/>
      <c r="F80" s="9"/>
      <c r="G80" s="9"/>
    </row>
    <row r="81" spans="3:7" ht="15.75" customHeight="1" x14ac:dyDescent="0.2">
      <c r="C81" s="26"/>
      <c r="D81" s="9"/>
      <c r="E81" s="27"/>
      <c r="F81" s="9"/>
      <c r="G81" s="9"/>
    </row>
    <row r="82" spans="3:7" ht="15.75" customHeight="1" x14ac:dyDescent="0.2">
      <c r="C82" s="26"/>
      <c r="D82" s="9"/>
      <c r="E82" s="27"/>
      <c r="F82" s="9"/>
      <c r="G82" s="9"/>
    </row>
    <row r="83" spans="3:7" ht="15.75" customHeight="1" x14ac:dyDescent="0.2">
      <c r="C83" s="26"/>
      <c r="D83" s="9"/>
      <c r="E83" s="27"/>
      <c r="F83" s="9"/>
      <c r="G83" s="9"/>
    </row>
    <row r="84" spans="3:7" ht="15.75" customHeight="1" x14ac:dyDescent="0.2">
      <c r="C84" s="26"/>
      <c r="D84" s="9"/>
      <c r="E84" s="27"/>
      <c r="F84" s="9"/>
      <c r="G84" s="9"/>
    </row>
    <row r="85" spans="3:7" ht="15.75" customHeight="1" x14ac:dyDescent="0.2">
      <c r="C85" s="26"/>
      <c r="D85" s="9"/>
      <c r="E85" s="27"/>
      <c r="F85" s="9"/>
      <c r="G85" s="9"/>
    </row>
    <row r="86" spans="3:7" ht="15.75" customHeight="1" x14ac:dyDescent="0.2">
      <c r="C86" s="26"/>
      <c r="D86" s="9"/>
      <c r="E86" s="27"/>
      <c r="F86" s="9"/>
      <c r="G86" s="9"/>
    </row>
    <row r="87" spans="3:7" ht="15.75" customHeight="1" x14ac:dyDescent="0.2">
      <c r="C87" s="26"/>
      <c r="D87" s="9"/>
      <c r="E87" s="27"/>
      <c r="F87" s="9"/>
      <c r="G87" s="9"/>
    </row>
    <row r="88" spans="3:7" ht="15.75" customHeight="1" x14ac:dyDescent="0.2">
      <c r="C88" s="26"/>
      <c r="D88" s="9"/>
      <c r="E88" s="27"/>
      <c r="F88" s="9"/>
      <c r="G88" s="9"/>
    </row>
    <row r="89" spans="3:7" ht="15.75" customHeight="1" x14ac:dyDescent="0.2">
      <c r="C89" s="26"/>
      <c r="D89" s="9"/>
      <c r="E89" s="27"/>
      <c r="F89" s="9"/>
      <c r="G89" s="9"/>
    </row>
    <row r="90" spans="3:7" ht="15.75" customHeight="1" x14ac:dyDescent="0.2">
      <c r="C90" s="26"/>
      <c r="D90" s="9"/>
      <c r="E90" s="27"/>
      <c r="F90" s="9"/>
      <c r="G90" s="9"/>
    </row>
    <row r="91" spans="3:7" ht="15.75" customHeight="1" x14ac:dyDescent="0.2">
      <c r="C91" s="26"/>
      <c r="D91" s="9"/>
      <c r="E91" s="27"/>
      <c r="F91" s="9"/>
      <c r="G91" s="9"/>
    </row>
    <row r="92" spans="3:7" ht="15.75" customHeight="1" x14ac:dyDescent="0.2">
      <c r="C92" s="26"/>
      <c r="D92" s="9"/>
      <c r="E92" s="27"/>
      <c r="F92" s="9"/>
      <c r="G92" s="9"/>
    </row>
    <row r="93" spans="3:7" ht="15.75" customHeight="1" x14ac:dyDescent="0.2">
      <c r="C93" s="26"/>
      <c r="D93" s="9"/>
      <c r="E93" s="27"/>
      <c r="F93" s="9"/>
      <c r="G93" s="9"/>
    </row>
    <row r="94" spans="3:7" ht="15.75" customHeight="1" x14ac:dyDescent="0.2">
      <c r="C94" s="26"/>
      <c r="D94" s="9"/>
      <c r="E94" s="27"/>
      <c r="F94" s="9"/>
      <c r="G94" s="9"/>
    </row>
    <row r="95" spans="3:7" ht="15.75" customHeight="1" x14ac:dyDescent="0.2">
      <c r="C95" s="26"/>
      <c r="D95" s="9"/>
      <c r="E95" s="27"/>
      <c r="F95" s="9"/>
      <c r="G95" s="9"/>
    </row>
    <row r="96" spans="3:7" ht="15.75" customHeight="1" x14ac:dyDescent="0.2">
      <c r="C96" s="26"/>
      <c r="D96" s="9"/>
      <c r="E96" s="27"/>
      <c r="F96" s="9"/>
      <c r="G96" s="9"/>
    </row>
    <row r="97" spans="3:7" ht="15.75" customHeight="1" x14ac:dyDescent="0.2">
      <c r="C97" s="26"/>
      <c r="D97" s="9"/>
      <c r="E97" s="27"/>
      <c r="F97" s="9"/>
      <c r="G97" s="9"/>
    </row>
    <row r="98" spans="3:7" ht="15.75" customHeight="1" x14ac:dyDescent="0.2">
      <c r="C98" s="26"/>
      <c r="D98" s="9"/>
      <c r="E98" s="27"/>
      <c r="F98" s="9"/>
      <c r="G98" s="9"/>
    </row>
    <row r="99" spans="3:7" ht="15.75" customHeight="1" x14ac:dyDescent="0.2">
      <c r="C99" s="26"/>
      <c r="D99" s="9"/>
      <c r="E99" s="27"/>
      <c r="F99" s="9"/>
      <c r="G99" s="9"/>
    </row>
    <row r="100" spans="3:7" ht="15.75" customHeight="1" x14ac:dyDescent="0.2">
      <c r="C100" s="26"/>
      <c r="D100" s="9"/>
      <c r="E100" s="27"/>
      <c r="F100" s="9"/>
      <c r="G100" s="9"/>
    </row>
    <row r="101" spans="3:7" ht="15.75" customHeight="1" x14ac:dyDescent="0.2">
      <c r="C101" s="26"/>
      <c r="D101" s="9"/>
      <c r="E101" s="27"/>
      <c r="F101" s="9"/>
      <c r="G101" s="9"/>
    </row>
    <row r="102" spans="3:7" ht="15.75" customHeight="1" x14ac:dyDescent="0.2">
      <c r="C102" s="26"/>
      <c r="D102" s="9"/>
      <c r="E102" s="27"/>
      <c r="F102" s="9"/>
      <c r="G102" s="9"/>
    </row>
    <row r="103" spans="3:7" ht="15.75" customHeight="1" x14ac:dyDescent="0.2">
      <c r="C103" s="26"/>
      <c r="D103" s="9"/>
      <c r="E103" s="27"/>
      <c r="F103" s="9"/>
      <c r="G103" s="9"/>
    </row>
    <row r="104" spans="3:7" ht="15.75" customHeight="1" x14ac:dyDescent="0.2">
      <c r="C104" s="26"/>
      <c r="D104" s="9"/>
      <c r="E104" s="27"/>
      <c r="F104" s="9"/>
      <c r="G104" s="9"/>
    </row>
    <row r="105" spans="3:7" ht="15.75" customHeight="1" x14ac:dyDescent="0.2">
      <c r="C105" s="26"/>
      <c r="D105" s="9"/>
      <c r="E105" s="27"/>
      <c r="F105" s="9"/>
      <c r="G105" s="9"/>
    </row>
    <row r="106" spans="3:7" ht="15.75" customHeight="1" x14ac:dyDescent="0.2">
      <c r="C106" s="26"/>
      <c r="D106" s="9"/>
      <c r="E106" s="27"/>
      <c r="F106" s="9"/>
      <c r="G106" s="9"/>
    </row>
    <row r="107" spans="3:7" ht="15.75" customHeight="1" x14ac:dyDescent="0.2">
      <c r="C107" s="26"/>
      <c r="D107" s="9"/>
      <c r="E107" s="27"/>
      <c r="F107" s="9"/>
      <c r="G107" s="9"/>
    </row>
    <row r="108" spans="3:7" ht="15.75" customHeight="1" x14ac:dyDescent="0.2">
      <c r="C108" s="26"/>
      <c r="D108" s="9"/>
      <c r="E108" s="27"/>
      <c r="F108" s="9"/>
      <c r="G108" s="9"/>
    </row>
    <row r="109" spans="3:7" ht="15.75" customHeight="1" x14ac:dyDescent="0.2">
      <c r="C109" s="26"/>
      <c r="D109" s="9"/>
      <c r="E109" s="27"/>
      <c r="F109" s="9"/>
      <c r="G109" s="9"/>
    </row>
    <row r="110" spans="3:7" ht="15.75" customHeight="1" x14ac:dyDescent="0.2">
      <c r="C110" s="26"/>
      <c r="D110" s="9"/>
      <c r="E110" s="27"/>
      <c r="F110" s="9"/>
      <c r="G110" s="9"/>
    </row>
    <row r="111" spans="3:7" ht="15.75" customHeight="1" x14ac:dyDescent="0.2">
      <c r="C111" s="26"/>
      <c r="D111" s="9"/>
      <c r="E111" s="27"/>
      <c r="F111" s="9"/>
      <c r="G111" s="9"/>
    </row>
    <row r="112" spans="3:7" ht="15.75" customHeight="1" x14ac:dyDescent="0.2">
      <c r="C112" s="26"/>
      <c r="D112" s="9"/>
      <c r="E112" s="27"/>
      <c r="F112" s="9"/>
      <c r="G112" s="9"/>
    </row>
    <row r="113" spans="3:7" ht="15.75" customHeight="1" x14ac:dyDescent="0.2">
      <c r="C113" s="26"/>
      <c r="D113" s="9"/>
      <c r="E113" s="27"/>
      <c r="F113" s="9"/>
      <c r="G113" s="9"/>
    </row>
    <row r="114" spans="3:7" ht="15.75" customHeight="1" x14ac:dyDescent="0.2">
      <c r="C114" s="26"/>
      <c r="D114" s="9"/>
      <c r="E114" s="27"/>
      <c r="F114" s="9"/>
      <c r="G114" s="9"/>
    </row>
    <row r="115" spans="3:7" ht="15.75" customHeight="1" x14ac:dyDescent="0.2">
      <c r="C115" s="26"/>
      <c r="D115" s="9"/>
      <c r="E115" s="27"/>
      <c r="F115" s="9"/>
      <c r="G115" s="9"/>
    </row>
    <row r="116" spans="3:7" ht="15.75" customHeight="1" x14ac:dyDescent="0.2">
      <c r="C116" s="26"/>
      <c r="D116" s="9"/>
      <c r="E116" s="27"/>
      <c r="F116" s="9"/>
      <c r="G116" s="9"/>
    </row>
    <row r="117" spans="3:7" ht="15.75" customHeight="1" x14ac:dyDescent="0.2">
      <c r="C117" s="26"/>
      <c r="D117" s="9"/>
      <c r="E117" s="27"/>
      <c r="F117" s="9"/>
      <c r="G117" s="9"/>
    </row>
    <row r="118" spans="3:7" ht="15.75" customHeight="1" x14ac:dyDescent="0.2">
      <c r="C118" s="26"/>
      <c r="D118" s="9"/>
      <c r="E118" s="27"/>
      <c r="F118" s="9"/>
      <c r="G118" s="9"/>
    </row>
    <row r="119" spans="3:7" ht="15.75" customHeight="1" x14ac:dyDescent="0.2">
      <c r="C119" s="26"/>
      <c r="D119" s="9"/>
      <c r="E119" s="27"/>
      <c r="F119" s="9"/>
      <c r="G119" s="9"/>
    </row>
    <row r="120" spans="3:7" ht="15.75" customHeight="1" x14ac:dyDescent="0.2">
      <c r="C120" s="26"/>
      <c r="D120" s="9"/>
      <c r="E120" s="27"/>
      <c r="F120" s="9"/>
      <c r="G120" s="9"/>
    </row>
    <row r="121" spans="3:7" ht="15.75" customHeight="1" x14ac:dyDescent="0.2">
      <c r="C121" s="26"/>
      <c r="D121" s="9"/>
      <c r="E121" s="27"/>
      <c r="F121" s="9"/>
      <c r="G121" s="9"/>
    </row>
    <row r="122" spans="3:7" ht="15.75" customHeight="1" x14ac:dyDescent="0.2">
      <c r="C122" s="26"/>
      <c r="D122" s="9"/>
      <c r="E122" s="27"/>
      <c r="F122" s="9"/>
      <c r="G122" s="9"/>
    </row>
    <row r="123" spans="3:7" ht="15.75" customHeight="1" x14ac:dyDescent="0.2">
      <c r="C123" s="26"/>
      <c r="D123" s="9"/>
      <c r="E123" s="27"/>
      <c r="F123" s="9"/>
      <c r="G123" s="9"/>
    </row>
    <row r="124" spans="3:7" ht="15.75" customHeight="1" x14ac:dyDescent="0.2">
      <c r="C124" s="26"/>
      <c r="D124" s="9"/>
      <c r="E124" s="27"/>
      <c r="F124" s="9"/>
      <c r="G124" s="9"/>
    </row>
    <row r="125" spans="3:7" ht="15.75" customHeight="1" x14ac:dyDescent="0.2">
      <c r="C125" s="26"/>
      <c r="D125" s="9"/>
      <c r="E125" s="27"/>
      <c r="F125" s="9"/>
      <c r="G125" s="9"/>
    </row>
    <row r="126" spans="3:7" ht="15.75" customHeight="1" x14ac:dyDescent="0.2">
      <c r="C126" s="26"/>
      <c r="D126" s="9"/>
      <c r="E126" s="27"/>
      <c r="F126" s="9"/>
      <c r="G126" s="9"/>
    </row>
    <row r="127" spans="3:7" ht="15.75" customHeight="1" x14ac:dyDescent="0.2">
      <c r="C127" s="26"/>
      <c r="D127" s="9"/>
      <c r="E127" s="27"/>
      <c r="F127" s="9"/>
      <c r="G127" s="9"/>
    </row>
    <row r="128" spans="3:7" ht="15.75" customHeight="1" x14ac:dyDescent="0.2">
      <c r="C128" s="26"/>
      <c r="D128" s="9"/>
      <c r="E128" s="27"/>
      <c r="F128" s="9"/>
      <c r="G128" s="9"/>
    </row>
    <row r="129" spans="3:7" ht="15.75" customHeight="1" x14ac:dyDescent="0.2">
      <c r="C129" s="26"/>
      <c r="D129" s="9"/>
      <c r="E129" s="27"/>
      <c r="F129" s="9"/>
      <c r="G129" s="9"/>
    </row>
    <row r="130" spans="3:7" ht="15.75" customHeight="1" x14ac:dyDescent="0.2">
      <c r="C130" s="26"/>
      <c r="D130" s="9"/>
      <c r="E130" s="27"/>
      <c r="F130" s="9"/>
      <c r="G130" s="9"/>
    </row>
    <row r="131" spans="3:7" ht="15.75" customHeight="1" x14ac:dyDescent="0.2">
      <c r="C131" s="26"/>
      <c r="D131" s="9"/>
      <c r="E131" s="27"/>
      <c r="F131" s="9"/>
      <c r="G131" s="9"/>
    </row>
    <row r="132" spans="3:7" ht="15.75" customHeight="1" x14ac:dyDescent="0.2">
      <c r="C132" s="26"/>
      <c r="D132" s="9"/>
      <c r="E132" s="27"/>
      <c r="F132" s="9"/>
      <c r="G132" s="9"/>
    </row>
    <row r="133" spans="3:7" ht="15.75" customHeight="1" x14ac:dyDescent="0.2">
      <c r="C133" s="26"/>
      <c r="D133" s="9"/>
      <c r="E133" s="27"/>
      <c r="F133" s="9"/>
      <c r="G133" s="9"/>
    </row>
    <row r="134" spans="3:7" ht="15.75" customHeight="1" x14ac:dyDescent="0.2">
      <c r="C134" s="26"/>
      <c r="D134" s="9"/>
      <c r="E134" s="27"/>
      <c r="F134" s="9"/>
      <c r="G134" s="9"/>
    </row>
    <row r="135" spans="3:7" ht="15.75" customHeight="1" x14ac:dyDescent="0.2">
      <c r="C135" s="26"/>
      <c r="D135" s="9"/>
      <c r="E135" s="27"/>
      <c r="F135" s="9"/>
      <c r="G135" s="9"/>
    </row>
    <row r="136" spans="3:7" ht="15.75" customHeight="1" x14ac:dyDescent="0.2">
      <c r="C136" s="26"/>
      <c r="D136" s="9"/>
      <c r="E136" s="27"/>
      <c r="F136" s="9"/>
      <c r="G136" s="9"/>
    </row>
    <row r="137" spans="3:7" ht="15.75" customHeight="1" x14ac:dyDescent="0.2">
      <c r="C137" s="26"/>
      <c r="D137" s="9"/>
      <c r="E137" s="27"/>
      <c r="F137" s="9"/>
      <c r="G137" s="9"/>
    </row>
    <row r="138" spans="3:7" ht="15.75" customHeight="1" x14ac:dyDescent="0.2">
      <c r="C138" s="26"/>
      <c r="D138" s="9"/>
      <c r="E138" s="27"/>
      <c r="F138" s="9"/>
      <c r="G138" s="9"/>
    </row>
    <row r="139" spans="3:7" ht="15.75" customHeight="1" x14ac:dyDescent="0.2">
      <c r="C139" s="26"/>
      <c r="D139" s="9"/>
      <c r="E139" s="27"/>
      <c r="F139" s="9"/>
      <c r="G139" s="9"/>
    </row>
    <row r="140" spans="3:7" ht="15.75" customHeight="1" x14ac:dyDescent="0.2">
      <c r="C140" s="26"/>
      <c r="D140" s="9"/>
      <c r="E140" s="27"/>
      <c r="F140" s="9"/>
      <c r="G140" s="9"/>
    </row>
    <row r="141" spans="3:7" ht="15.75" customHeight="1" x14ac:dyDescent="0.2">
      <c r="C141" s="26"/>
      <c r="D141" s="9"/>
      <c r="E141" s="27"/>
      <c r="F141" s="9"/>
      <c r="G141" s="9"/>
    </row>
    <row r="142" spans="3:7" ht="15.75" customHeight="1" x14ac:dyDescent="0.2">
      <c r="C142" s="26"/>
      <c r="D142" s="9"/>
      <c r="E142" s="27"/>
      <c r="F142" s="9"/>
      <c r="G142" s="9"/>
    </row>
    <row r="143" spans="3:7" ht="15.75" customHeight="1" x14ac:dyDescent="0.2">
      <c r="C143" s="26"/>
      <c r="D143" s="9"/>
      <c r="E143" s="27"/>
      <c r="F143" s="9"/>
      <c r="G143" s="9"/>
    </row>
    <row r="144" spans="3:7" ht="15.75" customHeight="1" x14ac:dyDescent="0.2">
      <c r="C144" s="26"/>
      <c r="D144" s="9"/>
      <c r="E144" s="27"/>
      <c r="F144" s="9"/>
      <c r="G144" s="9"/>
    </row>
    <row r="145" spans="3:7" ht="15.75" customHeight="1" x14ac:dyDescent="0.2">
      <c r="C145" s="26"/>
      <c r="D145" s="9"/>
      <c r="E145" s="27"/>
      <c r="F145" s="9"/>
      <c r="G145" s="9"/>
    </row>
    <row r="146" spans="3:7" ht="15.75" customHeight="1" x14ac:dyDescent="0.2">
      <c r="C146" s="26"/>
      <c r="D146" s="9"/>
      <c r="E146" s="27"/>
      <c r="F146" s="9"/>
      <c r="G146" s="9"/>
    </row>
    <row r="147" spans="3:7" ht="15.75" customHeight="1" x14ac:dyDescent="0.2">
      <c r="C147" s="26"/>
      <c r="D147" s="9"/>
      <c r="E147" s="27"/>
      <c r="F147" s="9"/>
      <c r="G147" s="9"/>
    </row>
    <row r="148" spans="3:7" ht="15.75" customHeight="1" x14ac:dyDescent="0.2">
      <c r="C148" s="26"/>
      <c r="D148" s="9"/>
      <c r="E148" s="27"/>
      <c r="F148" s="9"/>
      <c r="G148" s="9"/>
    </row>
    <row r="149" spans="3:7" ht="15.75" customHeight="1" x14ac:dyDescent="0.2">
      <c r="C149" s="26"/>
      <c r="D149" s="9"/>
      <c r="E149" s="27"/>
      <c r="F149" s="9"/>
      <c r="G149" s="9"/>
    </row>
    <row r="150" spans="3:7" ht="15.75" customHeight="1" x14ac:dyDescent="0.2">
      <c r="C150" s="26"/>
      <c r="D150" s="9"/>
      <c r="E150" s="27"/>
      <c r="F150" s="9"/>
      <c r="G150" s="9"/>
    </row>
    <row r="151" spans="3:7" ht="15.75" customHeight="1" x14ac:dyDescent="0.2">
      <c r="C151" s="26"/>
      <c r="D151" s="9"/>
      <c r="E151" s="27"/>
      <c r="F151" s="9"/>
      <c r="G151" s="9"/>
    </row>
    <row r="152" spans="3:7" ht="15.75" customHeight="1" x14ac:dyDescent="0.2">
      <c r="C152" s="26"/>
      <c r="D152" s="9"/>
      <c r="E152" s="27"/>
      <c r="F152" s="9"/>
      <c r="G152" s="9"/>
    </row>
    <row r="153" spans="3:7" ht="15.75" customHeight="1" x14ac:dyDescent="0.2">
      <c r="C153" s="26"/>
      <c r="D153" s="9"/>
      <c r="E153" s="27"/>
      <c r="F153" s="9"/>
      <c r="G153" s="9"/>
    </row>
    <row r="154" spans="3:7" ht="15.75" customHeight="1" x14ac:dyDescent="0.2">
      <c r="C154" s="26"/>
      <c r="D154" s="9"/>
      <c r="E154" s="27"/>
      <c r="F154" s="9"/>
      <c r="G154" s="9"/>
    </row>
    <row r="155" spans="3:7" ht="15.75" customHeight="1" x14ac:dyDescent="0.2">
      <c r="C155" s="26"/>
      <c r="D155" s="9"/>
      <c r="E155" s="27"/>
      <c r="F155" s="9"/>
      <c r="G155" s="9"/>
    </row>
    <row r="156" spans="3:7" ht="15.75" customHeight="1" x14ac:dyDescent="0.2">
      <c r="C156" s="26"/>
      <c r="D156" s="9"/>
      <c r="E156" s="27"/>
      <c r="F156" s="9"/>
      <c r="G156" s="9"/>
    </row>
    <row r="157" spans="3:7" ht="15.75" customHeight="1" x14ac:dyDescent="0.2">
      <c r="C157" s="26"/>
      <c r="D157" s="9"/>
      <c r="E157" s="27"/>
      <c r="F157" s="9"/>
      <c r="G157" s="9"/>
    </row>
    <row r="158" spans="3:7" ht="15.75" customHeight="1" x14ac:dyDescent="0.2">
      <c r="C158" s="26"/>
      <c r="D158" s="9"/>
      <c r="E158" s="27"/>
      <c r="F158" s="9"/>
      <c r="G158" s="9"/>
    </row>
    <row r="159" spans="3:7" ht="15.75" customHeight="1" x14ac:dyDescent="0.2">
      <c r="C159" s="26"/>
      <c r="D159" s="9"/>
      <c r="E159" s="27"/>
      <c r="F159" s="9"/>
      <c r="G159" s="9"/>
    </row>
    <row r="160" spans="3:7" ht="15.75" customHeight="1" x14ac:dyDescent="0.2">
      <c r="C160" s="26"/>
      <c r="D160" s="9"/>
      <c r="E160" s="27"/>
      <c r="F160" s="9"/>
      <c r="G160" s="9"/>
    </row>
    <row r="161" spans="3:7" ht="15.75" customHeight="1" x14ac:dyDescent="0.2">
      <c r="C161" s="26"/>
      <c r="D161" s="9"/>
      <c r="E161" s="27"/>
      <c r="F161" s="9"/>
      <c r="G161" s="9"/>
    </row>
    <row r="162" spans="3:7" ht="15.75" customHeight="1" x14ac:dyDescent="0.2">
      <c r="C162" s="26"/>
      <c r="D162" s="9"/>
      <c r="E162" s="27"/>
      <c r="F162" s="9"/>
      <c r="G162" s="9"/>
    </row>
    <row r="163" spans="3:7" ht="15.75" customHeight="1" x14ac:dyDescent="0.2">
      <c r="C163" s="26"/>
      <c r="D163" s="9"/>
      <c r="E163" s="27"/>
      <c r="F163" s="9"/>
      <c r="G163" s="9"/>
    </row>
    <row r="164" spans="3:7" ht="15.75" customHeight="1" x14ac:dyDescent="0.2">
      <c r="C164" s="26"/>
      <c r="D164" s="9"/>
      <c r="E164" s="27"/>
      <c r="F164" s="9"/>
      <c r="G164" s="9"/>
    </row>
    <row r="165" spans="3:7" ht="15.75" customHeight="1" x14ac:dyDescent="0.2">
      <c r="C165" s="26"/>
      <c r="D165" s="9"/>
      <c r="E165" s="27"/>
      <c r="F165" s="9"/>
      <c r="G165" s="9"/>
    </row>
    <row r="166" spans="3:7" ht="15.75" customHeight="1" x14ac:dyDescent="0.2">
      <c r="C166" s="26"/>
      <c r="D166" s="9"/>
      <c r="E166" s="27"/>
      <c r="F166" s="9"/>
      <c r="G166" s="9"/>
    </row>
    <row r="167" spans="3:7" ht="15.75" customHeight="1" x14ac:dyDescent="0.2">
      <c r="C167" s="26"/>
      <c r="D167" s="9"/>
      <c r="E167" s="27"/>
      <c r="F167" s="9"/>
      <c r="G167" s="9"/>
    </row>
    <row r="168" spans="3:7" ht="15.75" customHeight="1" x14ac:dyDescent="0.2">
      <c r="C168" s="26"/>
      <c r="D168" s="9"/>
      <c r="E168" s="27"/>
      <c r="F168" s="9"/>
      <c r="G168" s="9"/>
    </row>
    <row r="169" spans="3:7" ht="15.75" customHeight="1" x14ac:dyDescent="0.2">
      <c r="C169" s="26"/>
      <c r="D169" s="9"/>
      <c r="E169" s="27"/>
      <c r="F169" s="9"/>
      <c r="G169" s="9"/>
    </row>
    <row r="170" spans="3:7" ht="15.75" customHeight="1" x14ac:dyDescent="0.2">
      <c r="C170" s="26"/>
      <c r="D170" s="9"/>
      <c r="E170" s="27"/>
      <c r="F170" s="9"/>
      <c r="G170" s="9"/>
    </row>
    <row r="171" spans="3:7" ht="15.75" customHeight="1" x14ac:dyDescent="0.2">
      <c r="C171" s="26"/>
      <c r="D171" s="9"/>
      <c r="E171" s="27"/>
      <c r="F171" s="9"/>
      <c r="G171" s="9"/>
    </row>
    <row r="172" spans="3:7" ht="15.75" customHeight="1" x14ac:dyDescent="0.2">
      <c r="C172" s="26"/>
      <c r="D172" s="9"/>
      <c r="E172" s="27"/>
      <c r="F172" s="9"/>
      <c r="G172" s="9"/>
    </row>
    <row r="173" spans="3:7" ht="15.75" customHeight="1" x14ac:dyDescent="0.2">
      <c r="C173" s="26"/>
      <c r="D173" s="9"/>
      <c r="E173" s="27"/>
      <c r="F173" s="9"/>
      <c r="G173" s="9"/>
    </row>
    <row r="174" spans="3:7" ht="15.75" customHeight="1" x14ac:dyDescent="0.2">
      <c r="C174" s="26"/>
      <c r="D174" s="9"/>
      <c r="E174" s="27"/>
      <c r="F174" s="9"/>
      <c r="G174" s="9"/>
    </row>
    <row r="175" spans="3:7" ht="15.75" customHeight="1" x14ac:dyDescent="0.2">
      <c r="C175" s="26"/>
      <c r="D175" s="9"/>
      <c r="E175" s="27"/>
      <c r="F175" s="9"/>
      <c r="G175" s="9"/>
    </row>
    <row r="176" spans="3:7" ht="15.75" customHeight="1" x14ac:dyDescent="0.2">
      <c r="C176" s="26"/>
      <c r="D176" s="9"/>
      <c r="E176" s="27"/>
      <c r="F176" s="9"/>
      <c r="G176" s="9"/>
    </row>
    <row r="177" spans="3:7" ht="15.75" customHeight="1" x14ac:dyDescent="0.2">
      <c r="C177" s="26"/>
      <c r="D177" s="9"/>
      <c r="E177" s="27"/>
      <c r="F177" s="9"/>
      <c r="G177" s="9"/>
    </row>
    <row r="178" spans="3:7" ht="15.75" customHeight="1" x14ac:dyDescent="0.2">
      <c r="C178" s="26"/>
      <c r="D178" s="9"/>
      <c r="E178" s="27"/>
      <c r="F178" s="9"/>
      <c r="G178" s="9"/>
    </row>
    <row r="179" spans="3:7" ht="15.75" customHeight="1" x14ac:dyDescent="0.2">
      <c r="C179" s="26"/>
      <c r="D179" s="9"/>
      <c r="E179" s="27"/>
      <c r="F179" s="9"/>
      <c r="G179" s="9"/>
    </row>
    <row r="180" spans="3:7" ht="15.75" customHeight="1" x14ac:dyDescent="0.2">
      <c r="C180" s="26"/>
      <c r="D180" s="9"/>
      <c r="E180" s="27"/>
      <c r="F180" s="9"/>
      <c r="G180" s="9"/>
    </row>
    <row r="181" spans="3:7" ht="15.75" customHeight="1" x14ac:dyDescent="0.2">
      <c r="C181" s="26"/>
      <c r="D181" s="9"/>
      <c r="E181" s="27"/>
      <c r="F181" s="9"/>
      <c r="G181" s="9"/>
    </row>
    <row r="182" spans="3:7" ht="15.75" customHeight="1" x14ac:dyDescent="0.2">
      <c r="C182" s="26"/>
      <c r="D182" s="9"/>
      <c r="E182" s="27"/>
      <c r="F182" s="9"/>
      <c r="G182" s="9"/>
    </row>
    <row r="183" spans="3:7" ht="15.75" customHeight="1" x14ac:dyDescent="0.2">
      <c r="C183" s="26"/>
      <c r="D183" s="9"/>
      <c r="E183" s="27"/>
      <c r="F183" s="9"/>
      <c r="G183" s="9"/>
    </row>
    <row r="184" spans="3:7" ht="15.75" customHeight="1" x14ac:dyDescent="0.2">
      <c r="C184" s="26"/>
      <c r="D184" s="9"/>
      <c r="E184" s="27"/>
      <c r="F184" s="9"/>
      <c r="G184" s="9"/>
    </row>
    <row r="185" spans="3:7" ht="15.75" customHeight="1" x14ac:dyDescent="0.2">
      <c r="C185" s="26"/>
      <c r="D185" s="9"/>
      <c r="E185" s="27"/>
      <c r="F185" s="9"/>
      <c r="G185" s="9"/>
    </row>
    <row r="186" spans="3:7" ht="15.75" customHeight="1" x14ac:dyDescent="0.2">
      <c r="C186" s="26"/>
      <c r="D186" s="9"/>
      <c r="E186" s="27"/>
      <c r="F186" s="9"/>
      <c r="G186" s="9"/>
    </row>
    <row r="187" spans="3:7" ht="15.75" customHeight="1" x14ac:dyDescent="0.2">
      <c r="C187" s="26"/>
      <c r="D187" s="9"/>
      <c r="E187" s="27"/>
      <c r="F187" s="9"/>
      <c r="G187" s="9"/>
    </row>
    <row r="188" spans="3:7" ht="15.75" customHeight="1" x14ac:dyDescent="0.2">
      <c r="C188" s="26"/>
      <c r="D188" s="9"/>
      <c r="E188" s="27"/>
      <c r="F188" s="9"/>
      <c r="G188" s="9"/>
    </row>
    <row r="189" spans="3:7" ht="15.75" customHeight="1" x14ac:dyDescent="0.2">
      <c r="C189" s="26"/>
      <c r="D189" s="9"/>
      <c r="E189" s="27"/>
      <c r="F189" s="9"/>
      <c r="G189" s="9"/>
    </row>
    <row r="190" spans="3:7" ht="15.75" customHeight="1" x14ac:dyDescent="0.2">
      <c r="C190" s="26"/>
      <c r="D190" s="9"/>
      <c r="E190" s="27"/>
      <c r="F190" s="9"/>
      <c r="G190" s="9"/>
    </row>
    <row r="191" spans="3:7" ht="15.75" customHeight="1" x14ac:dyDescent="0.2">
      <c r="C191" s="26"/>
      <c r="D191" s="9"/>
      <c r="E191" s="27"/>
      <c r="F191" s="9"/>
      <c r="G191" s="9"/>
    </row>
    <row r="192" spans="3:7" ht="15.75" customHeight="1" x14ac:dyDescent="0.2">
      <c r="C192" s="26"/>
      <c r="D192" s="9"/>
      <c r="E192" s="27"/>
      <c r="F192" s="9"/>
      <c r="G192" s="9"/>
    </row>
    <row r="193" spans="3:7" ht="15.75" customHeight="1" x14ac:dyDescent="0.2">
      <c r="C193" s="26"/>
      <c r="D193" s="9"/>
      <c r="E193" s="27"/>
      <c r="F193" s="9"/>
      <c r="G193" s="9"/>
    </row>
    <row r="194" spans="3:7" ht="15.75" customHeight="1" x14ac:dyDescent="0.2">
      <c r="C194" s="26"/>
      <c r="D194" s="9"/>
      <c r="E194" s="27"/>
      <c r="F194" s="9"/>
      <c r="G194" s="9"/>
    </row>
    <row r="195" spans="3:7" ht="15.75" customHeight="1" x14ac:dyDescent="0.2">
      <c r="C195" s="26"/>
      <c r="D195" s="9"/>
      <c r="E195" s="27"/>
      <c r="F195" s="9"/>
      <c r="G195" s="9"/>
    </row>
    <row r="196" spans="3:7" ht="15.75" customHeight="1" x14ac:dyDescent="0.2">
      <c r="C196" s="26"/>
      <c r="D196" s="9"/>
      <c r="E196" s="27"/>
      <c r="F196" s="9"/>
      <c r="G196" s="9"/>
    </row>
    <row r="197" spans="3:7" ht="15.75" customHeight="1" x14ac:dyDescent="0.2">
      <c r="C197" s="26"/>
      <c r="D197" s="9"/>
      <c r="E197" s="27"/>
      <c r="F197" s="9"/>
      <c r="G197" s="9"/>
    </row>
    <row r="198" spans="3:7" ht="15.75" customHeight="1" x14ac:dyDescent="0.2">
      <c r="C198" s="26"/>
      <c r="D198" s="9"/>
      <c r="E198" s="27"/>
      <c r="F198" s="9"/>
      <c r="G198" s="9"/>
    </row>
    <row r="199" spans="3:7" ht="15.75" customHeight="1" x14ac:dyDescent="0.2">
      <c r="C199" s="26"/>
      <c r="D199" s="9"/>
      <c r="E199" s="27"/>
      <c r="F199" s="9"/>
      <c r="G199" s="9"/>
    </row>
    <row r="200" spans="3:7" ht="15.75" customHeight="1" x14ac:dyDescent="0.2">
      <c r="C200" s="26"/>
      <c r="D200" s="9"/>
      <c r="E200" s="27"/>
      <c r="F200" s="9"/>
      <c r="G200" s="9"/>
    </row>
    <row r="201" spans="3:7" ht="15.75" customHeight="1" x14ac:dyDescent="0.2">
      <c r="C201" s="26"/>
      <c r="D201" s="9"/>
      <c r="E201" s="27"/>
      <c r="F201" s="9"/>
      <c r="G201" s="9"/>
    </row>
    <row r="202" spans="3:7" ht="15.75" customHeight="1" x14ac:dyDescent="0.2">
      <c r="C202" s="26"/>
      <c r="D202" s="9"/>
      <c r="E202" s="27"/>
      <c r="F202" s="9"/>
      <c r="G202" s="9"/>
    </row>
    <row r="203" spans="3:7" ht="15.75" customHeight="1" x14ac:dyDescent="0.2">
      <c r="C203" s="26"/>
      <c r="D203" s="9"/>
      <c r="E203" s="27"/>
      <c r="F203" s="9"/>
      <c r="G203" s="9"/>
    </row>
    <row r="204" spans="3:7" ht="15.75" customHeight="1" x14ac:dyDescent="0.2">
      <c r="C204" s="26"/>
      <c r="D204" s="9"/>
      <c r="E204" s="27"/>
      <c r="F204" s="9"/>
      <c r="G204" s="9"/>
    </row>
    <row r="205" spans="3:7" ht="15.75" customHeight="1" x14ac:dyDescent="0.2">
      <c r="C205" s="26"/>
      <c r="D205" s="9"/>
      <c r="E205" s="27"/>
      <c r="F205" s="9"/>
      <c r="G205" s="9"/>
    </row>
    <row r="206" spans="3:7" ht="15.75" customHeight="1" x14ac:dyDescent="0.2">
      <c r="C206" s="26"/>
      <c r="D206" s="9"/>
      <c r="E206" s="27"/>
      <c r="F206" s="9"/>
      <c r="G206" s="9"/>
    </row>
    <row r="207" spans="3:7" ht="15.75" customHeight="1" x14ac:dyDescent="0.2">
      <c r="C207" s="26"/>
      <c r="D207" s="9"/>
      <c r="E207" s="27"/>
      <c r="F207" s="9"/>
      <c r="G207" s="9"/>
    </row>
    <row r="208" spans="3:7" ht="15.75" customHeight="1" x14ac:dyDescent="0.2">
      <c r="C208" s="26"/>
      <c r="D208" s="9"/>
      <c r="E208" s="27"/>
      <c r="F208" s="9"/>
      <c r="G208" s="9"/>
    </row>
    <row r="209" spans="3:7" ht="15.75" customHeight="1" x14ac:dyDescent="0.2">
      <c r="C209" s="26"/>
      <c r="D209" s="9"/>
      <c r="E209" s="27"/>
      <c r="F209" s="9"/>
      <c r="G209" s="9"/>
    </row>
    <row r="210" spans="3:7" ht="15.75" customHeight="1" x14ac:dyDescent="0.2">
      <c r="C210" s="26"/>
      <c r="D210" s="9"/>
      <c r="E210" s="27"/>
      <c r="F210" s="9"/>
      <c r="G210" s="9"/>
    </row>
    <row r="211" spans="3:7" ht="15.75" customHeight="1" x14ac:dyDescent="0.2">
      <c r="C211" s="26"/>
      <c r="D211" s="9"/>
      <c r="E211" s="27"/>
      <c r="F211" s="9"/>
      <c r="G211" s="9"/>
    </row>
    <row r="212" spans="3:7" ht="15.75" customHeight="1" x14ac:dyDescent="0.2">
      <c r="C212" s="26"/>
      <c r="D212" s="9"/>
      <c r="E212" s="27"/>
      <c r="F212" s="9"/>
      <c r="G212" s="9"/>
    </row>
    <row r="213" spans="3:7" ht="15.75" customHeight="1" x14ac:dyDescent="0.2">
      <c r="C213" s="26"/>
      <c r="D213" s="9"/>
      <c r="E213" s="27"/>
      <c r="F213" s="9"/>
      <c r="G213" s="9"/>
    </row>
    <row r="214" spans="3:7" ht="15.75" customHeight="1" x14ac:dyDescent="0.2">
      <c r="C214" s="26"/>
      <c r="D214" s="9"/>
      <c r="E214" s="27"/>
      <c r="F214" s="9"/>
      <c r="G214" s="9"/>
    </row>
    <row r="215" spans="3:7" ht="15.75" customHeight="1" x14ac:dyDescent="0.2">
      <c r="C215" s="26"/>
      <c r="D215" s="9"/>
      <c r="E215" s="27"/>
      <c r="F215" s="9"/>
      <c r="G215" s="9"/>
    </row>
    <row r="216" spans="3:7" ht="15.75" customHeight="1" x14ac:dyDescent="0.2">
      <c r="C216" s="26"/>
      <c r="D216" s="9"/>
      <c r="E216" s="27"/>
      <c r="F216" s="9"/>
      <c r="G216" s="9"/>
    </row>
    <row r="217" spans="3:7" ht="15.75" customHeight="1" x14ac:dyDescent="0.2">
      <c r="C217" s="26"/>
      <c r="D217" s="9"/>
      <c r="E217" s="27"/>
      <c r="F217" s="9"/>
      <c r="G217" s="9"/>
    </row>
    <row r="218" spans="3:7" ht="15.75" customHeight="1" x14ac:dyDescent="0.2">
      <c r="C218" s="26"/>
      <c r="D218" s="9"/>
      <c r="E218" s="27"/>
      <c r="F218" s="9"/>
      <c r="G218" s="9"/>
    </row>
    <row r="219" spans="3:7" ht="15.75" customHeight="1" x14ac:dyDescent="0.2">
      <c r="C219" s="26"/>
      <c r="D219" s="9"/>
      <c r="E219" s="27"/>
      <c r="F219" s="9"/>
      <c r="G219" s="9"/>
    </row>
    <row r="220" spans="3:7" ht="15.75" customHeight="1" x14ac:dyDescent="0.2">
      <c r="C220" s="26"/>
      <c r="D220" s="9"/>
      <c r="E220" s="27"/>
      <c r="F220" s="9"/>
      <c r="G220" s="9"/>
    </row>
    <row r="221" spans="3:7" ht="15.75" customHeight="1" x14ac:dyDescent="0.2">
      <c r="C221" s="26"/>
      <c r="D221" s="9"/>
      <c r="E221" s="27"/>
      <c r="F221" s="9"/>
      <c r="G221" s="9"/>
    </row>
    <row r="222" spans="3:7" ht="15.75" customHeight="1" x14ac:dyDescent="0.2">
      <c r="C222" s="26"/>
      <c r="D222" s="9"/>
      <c r="E222" s="27"/>
      <c r="F222" s="9"/>
      <c r="G222" s="9"/>
    </row>
    <row r="223" spans="3:7" ht="15.75" customHeight="1" x14ac:dyDescent="0.2">
      <c r="C223" s="26"/>
      <c r="D223" s="9"/>
      <c r="E223" s="27"/>
      <c r="F223" s="9"/>
      <c r="G223" s="9"/>
    </row>
    <row r="224" spans="3:7" ht="15.75" customHeight="1" x14ac:dyDescent="0.2">
      <c r="C224" s="26"/>
      <c r="D224" s="9"/>
      <c r="E224" s="27"/>
      <c r="F224" s="9"/>
      <c r="G224" s="9"/>
    </row>
    <row r="225" spans="3:7" ht="15.75" customHeight="1" x14ac:dyDescent="0.2">
      <c r="C225" s="26"/>
      <c r="D225" s="9"/>
      <c r="E225" s="27"/>
      <c r="F225" s="9"/>
      <c r="G225" s="9"/>
    </row>
    <row r="226" spans="3:7" ht="15.75" customHeight="1" x14ac:dyDescent="0.2">
      <c r="C226" s="26"/>
      <c r="D226" s="9"/>
      <c r="E226" s="27"/>
      <c r="F226" s="9"/>
      <c r="G226" s="9"/>
    </row>
    <row r="227" spans="3:7" ht="15.75" customHeight="1" x14ac:dyDescent="0.2">
      <c r="C227" s="26"/>
      <c r="D227" s="9"/>
      <c r="E227" s="27"/>
      <c r="F227" s="9"/>
      <c r="G227" s="9"/>
    </row>
    <row r="228" spans="3:7" ht="15.75" customHeight="1" x14ac:dyDescent="0.2">
      <c r="C228" s="26"/>
      <c r="D228" s="9"/>
      <c r="E228" s="27"/>
      <c r="F228" s="9"/>
      <c r="G228" s="9"/>
    </row>
    <row r="229" spans="3:7" ht="15.75" customHeight="1" x14ac:dyDescent="0.2">
      <c r="C229" s="26"/>
      <c r="D229" s="9"/>
      <c r="E229" s="27"/>
      <c r="F229" s="9"/>
      <c r="G229" s="9"/>
    </row>
    <row r="230" spans="3:7" ht="15.75" customHeight="1" x14ac:dyDescent="0.2">
      <c r="C230" s="26"/>
      <c r="D230" s="9"/>
      <c r="E230" s="27"/>
      <c r="F230" s="9"/>
      <c r="G230" s="9"/>
    </row>
    <row r="231" spans="3:7" ht="15.75" customHeight="1" x14ac:dyDescent="0.2">
      <c r="C231" s="26"/>
      <c r="D231" s="9"/>
      <c r="E231" s="27"/>
      <c r="F231" s="9"/>
      <c r="G231" s="9"/>
    </row>
    <row r="232" spans="3:7" ht="15.75" customHeight="1" x14ac:dyDescent="0.2">
      <c r="C232" s="26"/>
      <c r="D232" s="9"/>
      <c r="E232" s="27"/>
      <c r="F232" s="9"/>
      <c r="G232" s="9"/>
    </row>
    <row r="233" spans="3:7" ht="15.75" customHeight="1" x14ac:dyDescent="0.2">
      <c r="C233" s="26"/>
      <c r="D233" s="9"/>
      <c r="E233" s="27"/>
      <c r="F233" s="9"/>
      <c r="G233" s="9"/>
    </row>
    <row r="234" spans="3:7" ht="15.75" customHeight="1" x14ac:dyDescent="0.2">
      <c r="C234" s="26"/>
      <c r="D234" s="9"/>
      <c r="E234" s="27"/>
      <c r="F234" s="9"/>
      <c r="G234" s="9"/>
    </row>
    <row r="235" spans="3:7" ht="15.75" customHeight="1" x14ac:dyDescent="0.2">
      <c r="C235" s="26"/>
      <c r="D235" s="9"/>
      <c r="E235" s="27"/>
      <c r="F235" s="9"/>
      <c r="G235" s="9"/>
    </row>
    <row r="236" spans="3:7" ht="15.75" customHeight="1" x14ac:dyDescent="0.2">
      <c r="C236" s="26"/>
      <c r="D236" s="9"/>
      <c r="E236" s="27"/>
      <c r="F236" s="9"/>
      <c r="G236" s="9"/>
    </row>
    <row r="237" spans="3:7" ht="15.75" customHeight="1" x14ac:dyDescent="0.2">
      <c r="C237" s="26"/>
      <c r="D237" s="9"/>
      <c r="E237" s="27"/>
      <c r="F237" s="9"/>
      <c r="G237" s="9"/>
    </row>
    <row r="238" spans="3:7" ht="15.75" customHeight="1" x14ac:dyDescent="0.2">
      <c r="C238" s="26"/>
      <c r="D238" s="9"/>
      <c r="E238" s="27"/>
      <c r="F238" s="9"/>
      <c r="G238" s="9"/>
    </row>
    <row r="239" spans="3:7" ht="15.75" customHeight="1" x14ac:dyDescent="0.2">
      <c r="C239" s="26"/>
      <c r="D239" s="9"/>
      <c r="E239" s="27"/>
      <c r="F239" s="9"/>
      <c r="G239" s="9"/>
    </row>
    <row r="240" spans="3:7" ht="15.75" customHeight="1" x14ac:dyDescent="0.2">
      <c r="C240" s="26"/>
      <c r="D240" s="9"/>
      <c r="E240" s="27"/>
      <c r="F240" s="9"/>
      <c r="G240" s="9"/>
    </row>
    <row r="241" spans="3:7" ht="15.75" customHeight="1" x14ac:dyDescent="0.2">
      <c r="C241" s="26"/>
      <c r="D241" s="9"/>
      <c r="E241" s="27"/>
      <c r="F241" s="9"/>
      <c r="G241" s="9"/>
    </row>
    <row r="242" spans="3:7" ht="15.75" customHeight="1" x14ac:dyDescent="0.2">
      <c r="C242" s="26"/>
      <c r="D242" s="9"/>
      <c r="E242" s="27"/>
      <c r="F242" s="9"/>
      <c r="G242" s="9"/>
    </row>
    <row r="243" spans="3:7" ht="15.75" customHeight="1" x14ac:dyDescent="0.2">
      <c r="C243" s="26"/>
      <c r="D243" s="9"/>
      <c r="E243" s="27"/>
      <c r="F243" s="9"/>
      <c r="G243" s="9"/>
    </row>
    <row r="244" spans="3:7" ht="15.75" customHeight="1" x14ac:dyDescent="0.2">
      <c r="C244" s="26"/>
      <c r="D244" s="9"/>
      <c r="E244" s="27"/>
      <c r="F244" s="9"/>
      <c r="G244" s="9"/>
    </row>
    <row r="245" spans="3:7" ht="15.75" customHeight="1" x14ac:dyDescent="0.2">
      <c r="C245" s="26"/>
      <c r="D245" s="9"/>
      <c r="E245" s="27"/>
      <c r="F245" s="9"/>
      <c r="G245" s="9"/>
    </row>
    <row r="246" spans="3:7" ht="15.75" customHeight="1" x14ac:dyDescent="0.2">
      <c r="C246" s="26"/>
      <c r="D246" s="9"/>
      <c r="E246" s="27"/>
      <c r="F246" s="9"/>
      <c r="G246" s="9"/>
    </row>
    <row r="247" spans="3:7" ht="15.75" customHeight="1" x14ac:dyDescent="0.2">
      <c r="C247" s="26"/>
      <c r="D247" s="9"/>
      <c r="E247" s="27"/>
      <c r="F247" s="9"/>
      <c r="G247" s="9"/>
    </row>
    <row r="248" spans="3:7" ht="15.75" customHeight="1" x14ac:dyDescent="0.2">
      <c r="C248" s="26"/>
      <c r="D248" s="9"/>
      <c r="E248" s="27"/>
      <c r="F248" s="9"/>
      <c r="G248" s="9"/>
    </row>
    <row r="249" spans="3:7" ht="15.75" customHeight="1" x14ac:dyDescent="0.2">
      <c r="C249" s="26"/>
      <c r="D249" s="9"/>
      <c r="E249" s="27"/>
      <c r="F249" s="9"/>
      <c r="G249" s="9"/>
    </row>
    <row r="250" spans="3:7" ht="15.75" customHeight="1" x14ac:dyDescent="0.2">
      <c r="C250" s="26"/>
      <c r="D250" s="9"/>
      <c r="E250" s="27"/>
      <c r="F250" s="9"/>
      <c r="G250" s="9"/>
    </row>
    <row r="251" spans="3:7" ht="15.75" customHeight="1" x14ac:dyDescent="0.2">
      <c r="C251" s="26"/>
      <c r="D251" s="9"/>
      <c r="E251" s="27"/>
      <c r="F251" s="9"/>
      <c r="G251" s="9"/>
    </row>
    <row r="252" spans="3:7" ht="15.75" customHeight="1" x14ac:dyDescent="0.2">
      <c r="C252" s="26"/>
      <c r="D252" s="9"/>
      <c r="E252" s="27"/>
      <c r="F252" s="9"/>
      <c r="G252" s="9"/>
    </row>
    <row r="253" spans="3:7" ht="15.75" customHeight="1" x14ac:dyDescent="0.2">
      <c r="C253" s="26"/>
      <c r="D253" s="9"/>
      <c r="E253" s="27"/>
      <c r="F253" s="9"/>
      <c r="G253" s="9"/>
    </row>
    <row r="254" spans="3:7" ht="15.75" customHeight="1" x14ac:dyDescent="0.2">
      <c r="C254" s="26"/>
      <c r="D254" s="9"/>
      <c r="E254" s="27"/>
      <c r="F254" s="9"/>
      <c r="G254" s="9"/>
    </row>
    <row r="255" spans="3:7" ht="15.75" customHeight="1" x14ac:dyDescent="0.2">
      <c r="C255" s="26"/>
      <c r="D255" s="9"/>
      <c r="E255" s="27"/>
      <c r="F255" s="9"/>
      <c r="G255" s="9"/>
    </row>
    <row r="256" spans="3:7" ht="15.75" customHeight="1" x14ac:dyDescent="0.2">
      <c r="C256" s="26"/>
      <c r="D256" s="9"/>
      <c r="E256" s="27"/>
      <c r="F256" s="9"/>
      <c r="G256" s="9"/>
    </row>
    <row r="257" spans="3:7" ht="15.75" customHeight="1" x14ac:dyDescent="0.2">
      <c r="C257" s="26"/>
      <c r="D257" s="9"/>
      <c r="E257" s="27"/>
      <c r="F257" s="9"/>
      <c r="G257" s="9"/>
    </row>
    <row r="258" spans="3:7" ht="15.75" customHeight="1" x14ac:dyDescent="0.2">
      <c r="C258" s="26"/>
      <c r="D258" s="9"/>
      <c r="E258" s="27"/>
      <c r="F258" s="9"/>
      <c r="G258" s="9"/>
    </row>
    <row r="259" spans="3:7" ht="15.75" customHeight="1" x14ac:dyDescent="0.2">
      <c r="C259" s="26"/>
      <c r="D259" s="9"/>
      <c r="E259" s="27"/>
      <c r="F259" s="9"/>
      <c r="G259" s="9"/>
    </row>
    <row r="260" spans="3:7" ht="15.75" customHeight="1" x14ac:dyDescent="0.2">
      <c r="C260" s="26"/>
      <c r="D260" s="9"/>
      <c r="E260" s="27"/>
      <c r="F260" s="9"/>
      <c r="G260" s="9"/>
    </row>
    <row r="261" spans="3:7" ht="15.75" customHeight="1" x14ac:dyDescent="0.2">
      <c r="C261" s="26"/>
      <c r="D261" s="9"/>
      <c r="E261" s="27"/>
      <c r="F261" s="9"/>
      <c r="G261" s="9"/>
    </row>
    <row r="262" spans="3:7" ht="15.75" customHeight="1" x14ac:dyDescent="0.2">
      <c r="C262" s="26"/>
      <c r="D262" s="9"/>
      <c r="E262" s="27"/>
      <c r="F262" s="9"/>
      <c r="G262" s="9"/>
    </row>
    <row r="263" spans="3:7" ht="15.75" customHeight="1" x14ac:dyDescent="0.2">
      <c r="C263" s="26"/>
      <c r="D263" s="9"/>
      <c r="E263" s="27"/>
      <c r="F263" s="9"/>
      <c r="G263" s="9"/>
    </row>
    <row r="264" spans="3:7" ht="15.75" customHeight="1" x14ac:dyDescent="0.2">
      <c r="C264" s="26"/>
      <c r="D264" s="9"/>
      <c r="E264" s="27"/>
      <c r="F264" s="9"/>
      <c r="G264" s="9"/>
    </row>
    <row r="265" spans="3:7" ht="15.75" customHeight="1" x14ac:dyDescent="0.2">
      <c r="C265" s="26"/>
      <c r="D265" s="9"/>
      <c r="E265" s="27"/>
      <c r="F265" s="9"/>
      <c r="G265" s="9"/>
    </row>
    <row r="266" spans="3:7" ht="15.75" customHeight="1" x14ac:dyDescent="0.2">
      <c r="C266" s="26"/>
      <c r="D266" s="9"/>
      <c r="E266" s="27"/>
      <c r="F266" s="9"/>
      <c r="G266" s="9"/>
    </row>
    <row r="267" spans="3:7" ht="15.75" customHeight="1" x14ac:dyDescent="0.2">
      <c r="C267" s="26"/>
      <c r="D267" s="9"/>
      <c r="E267" s="27"/>
      <c r="F267" s="9"/>
      <c r="G267" s="9"/>
    </row>
    <row r="268" spans="3:7" ht="15.75" customHeight="1" x14ac:dyDescent="0.2">
      <c r="C268" s="26"/>
      <c r="D268" s="9"/>
      <c r="E268" s="27"/>
      <c r="F268" s="9"/>
      <c r="G268" s="9"/>
    </row>
    <row r="269" spans="3:7" ht="15.75" customHeight="1" x14ac:dyDescent="0.2">
      <c r="C269" s="26"/>
      <c r="D269" s="9"/>
      <c r="E269" s="27"/>
      <c r="F269" s="9"/>
      <c r="G269" s="9"/>
    </row>
    <row r="270" spans="3:7" ht="15.75" customHeight="1" x14ac:dyDescent="0.2">
      <c r="C270" s="26"/>
      <c r="D270" s="9"/>
      <c r="E270" s="27"/>
      <c r="F270" s="9"/>
      <c r="G270" s="9"/>
    </row>
    <row r="271" spans="3:7" ht="15.75" customHeight="1" x14ac:dyDescent="0.2">
      <c r="C271" s="26"/>
      <c r="D271" s="9"/>
      <c r="E271" s="27"/>
      <c r="F271" s="9"/>
      <c r="G271" s="9"/>
    </row>
    <row r="272" spans="3:7" ht="15.75" customHeight="1" x14ac:dyDescent="0.2">
      <c r="C272" s="26"/>
      <c r="D272" s="9"/>
      <c r="E272" s="27"/>
      <c r="F272" s="9"/>
      <c r="G272" s="9"/>
    </row>
    <row r="273" spans="3:7" ht="15.75" customHeight="1" x14ac:dyDescent="0.2">
      <c r="C273" s="26"/>
      <c r="D273" s="9"/>
      <c r="E273" s="27"/>
      <c r="F273" s="9"/>
      <c r="G273" s="9"/>
    </row>
    <row r="274" spans="3:7" ht="15.75" customHeight="1" x14ac:dyDescent="0.2">
      <c r="C274" s="26"/>
      <c r="D274" s="9"/>
      <c r="E274" s="27"/>
      <c r="F274" s="9"/>
      <c r="G274" s="9"/>
    </row>
    <row r="275" spans="3:7" ht="15.75" customHeight="1" x14ac:dyDescent="0.2">
      <c r="C275" s="26"/>
      <c r="D275" s="9"/>
      <c r="E275" s="27"/>
      <c r="F275" s="9"/>
      <c r="G275" s="9"/>
    </row>
    <row r="276" spans="3:7" ht="15.75" customHeight="1" x14ac:dyDescent="0.2">
      <c r="C276" s="26"/>
      <c r="D276" s="9"/>
      <c r="E276" s="27"/>
      <c r="F276" s="9"/>
      <c r="G276" s="9"/>
    </row>
    <row r="277" spans="3:7" ht="15.75" customHeight="1" x14ac:dyDescent="0.2">
      <c r="C277" s="26"/>
      <c r="D277" s="9"/>
      <c r="E277" s="27"/>
      <c r="F277" s="9"/>
      <c r="G277" s="9"/>
    </row>
    <row r="278" spans="3:7" ht="15.75" customHeight="1" x14ac:dyDescent="0.2">
      <c r="C278" s="26"/>
      <c r="D278" s="9"/>
      <c r="E278" s="27"/>
      <c r="F278" s="9"/>
      <c r="G278" s="9"/>
    </row>
    <row r="279" spans="3:7" ht="15.75" customHeight="1" x14ac:dyDescent="0.2">
      <c r="C279" s="26"/>
      <c r="D279" s="9"/>
      <c r="E279" s="27"/>
      <c r="F279" s="9"/>
      <c r="G279" s="9"/>
    </row>
    <row r="280" spans="3:7" ht="15.75" customHeight="1" x14ac:dyDescent="0.2">
      <c r="C280" s="26"/>
      <c r="D280" s="9"/>
      <c r="E280" s="27"/>
      <c r="F280" s="9"/>
      <c r="G280" s="9"/>
    </row>
    <row r="281" spans="3:7" ht="15.75" customHeight="1" x14ac:dyDescent="0.2">
      <c r="C281" s="26"/>
      <c r="D281" s="9"/>
      <c r="E281" s="27"/>
      <c r="F281" s="9"/>
      <c r="G281" s="9"/>
    </row>
  </sheetData>
  <sheetProtection algorithmName="SHA-512" hashValue="FsPUUk3lD/LECHEwVlG5yybvcYry/MnCmhwtHSBnZl5F9ikZIrIb1e0fxF6f0m3yVg1+22kRI1fDSNHcP4mtpA==" saltValue="hiOYosyg/9A7chCAQSTQPA==" spinCount="100000" sheet="1" objects="1" scenarios="1" selectLockedCells="1"/>
  <mergeCells count="1">
    <mergeCell ref="D18:G18"/>
  </mergeCells>
  <conditionalFormatting sqref="A20:H60">
    <cfRule type="expression" dxfId="0" priority="1">
      <formula>$H20="RIGHT"</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BDDF872A1182E48A25F3059A7BB6B94" ma:contentTypeVersion="29" ma:contentTypeDescription="Create a new document." ma:contentTypeScope="" ma:versionID="957e30430d016782284dfa2aaa6e7282">
  <xsd:schema xmlns:xsd="http://www.w3.org/2001/XMLSchema" xmlns:xs="http://www.w3.org/2001/XMLSchema" xmlns:p="http://schemas.microsoft.com/office/2006/metadata/properties" xmlns:ns1="http://schemas.microsoft.com/sharepoint/v3" xmlns:ns2="927ae2ac-7c75-4273-86ff-1cbd3fbb2041" xmlns:ns3="956fcc98-2c3a-4228-9302-7d2ee89fcaee" targetNamespace="http://schemas.microsoft.com/office/2006/metadata/properties" ma:root="true" ma:fieldsID="6e9d8ecfea6288bb91433c862bf92db5" ns1:_="" ns2:_="" ns3:_="">
    <xsd:import namespace="http://schemas.microsoft.com/sharepoint/v3"/>
    <xsd:import namespace="927ae2ac-7c75-4273-86ff-1cbd3fbb2041"/>
    <xsd:import namespace="956fcc98-2c3a-4228-9302-7d2ee89fcaee"/>
    <xsd:element name="properties">
      <xsd:complexType>
        <xsd:sequence>
          <xsd:element name="documentManagement">
            <xsd:complexType>
              <xsd:all>
                <xsd:element ref="ns2:FormNumber" minOccurs="0"/>
                <xsd:element ref="ns2:TaxType" minOccurs="0"/>
                <xsd:element ref="ns2:TaxYear" minOccurs="0"/>
                <xsd:element ref="ns2:SearchKeywords" minOccurs="0"/>
                <xsd:element ref="ns3:GenTaxSQR" minOccurs="0"/>
                <xsd:element ref="ns1:PublishingStartDate" minOccurs="0"/>
                <xsd:element ref="ns1:PublishingExpirationDate" minOccurs="0"/>
                <xsd:element ref="ns2:GuidanceandPublicat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ma:readOnly="false">
      <xsd:simpleType>
        <xsd:restriction base="dms:Unknown"/>
      </xsd:simpleType>
    </xsd:element>
    <xsd:element name="PublishingExpirationDate" ma:index="9" nillable="true" ma:displayName="Scheduling End Date" ma:description="" ma:hidden="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27ae2ac-7c75-4273-86ff-1cbd3fbb2041" elementFormDefault="qualified">
    <xsd:import namespace="http://schemas.microsoft.com/office/2006/documentManagement/types"/>
    <xsd:import namespace="http://schemas.microsoft.com/office/infopath/2007/PartnerControls"/>
    <xsd:element name="FormNumber" ma:index="2" nillable="true" ma:displayName="FormNumber" ma:internalName="FormNumber" ma:readOnly="false">
      <xsd:simpleType>
        <xsd:restriction base="dms:Text">
          <xsd:maxLength value="255"/>
        </xsd:restriction>
      </xsd:simpleType>
    </xsd:element>
    <xsd:element name="TaxType" ma:index="3" nillable="true" ma:displayName="TaxType" ma:format="Dropdown" ma:internalName="TaxType" ma:readOnly="false">
      <xsd:simpleType>
        <xsd:restriction base="dms:Choice">
          <xsd:enumeration value="All"/>
          <xsd:enumeration value="Alcoholic Beverage Tax"/>
          <xsd:enumeration value="Appeals Forms"/>
          <xsd:enumeration value="Bulk Forms"/>
          <xsd:enumeration value="Cigarette Tax"/>
          <xsd:enumeration value="Commercial Activity Tax"/>
          <xsd:enumeration value="Corporation Franchise Tax"/>
          <xsd:enumeration value="Dealer In Intangibles"/>
          <xsd:enumeration value="Declaration of Tax Representative"/>
          <xsd:enumeration value="Draft Forms"/>
          <xsd:enumeration value="Employer Withholding Tax"/>
          <xsd:enumeration value="Employer Withholding - School District Tax"/>
          <xsd:enumeration value="Estate Tax"/>
          <xsd:enumeration value="Financial Institutions Tax"/>
          <xsd:enumeration value="Fiduciary Income Tax"/>
          <xsd:enumeration value="Individual Income Tax"/>
          <xsd:enumeration value="International Fuel Tax Agreement"/>
          <xsd:enumeration value="Kilowatt Hour Tax"/>
          <xsd:enumeration value="Master Settlement Agreement"/>
          <xsd:enumeration value="Motor Fuel Tax"/>
          <xsd:enumeration value="Natural Gas Distribution Tax"/>
          <xsd:enumeration value="Other Tobacco Products"/>
          <xsd:enumeration value="Pass-Through Entities Tax - All"/>
          <xsd:enumeration value="Pass-Through Entities - IT 4708"/>
          <xsd:enumeration value="Pass-Through Entities - IT 1140"/>
          <xsd:enumeration value="Pass-Through Entities - IT 1041"/>
          <xsd:enumeration value="Personal Property Tax"/>
          <xsd:enumeration value="Petroleum Activity Tax"/>
          <xsd:enumeration value="Pollution Control and Exempt Facility Applications"/>
          <xsd:enumeration value="Power of Attorney"/>
          <xsd:enumeration value="Preparer Mandate (Income Tax)"/>
          <xsd:enumeration value="Public Utility Tax"/>
          <xsd:enumeration value="Real Property Tax"/>
          <xsd:enumeration value="Replacement Tire"/>
          <xsd:enumeration value="Resort Tax"/>
          <xsd:enumeration value="Sales and Use Tax"/>
          <xsd:enumeration value="School District Income Tax"/>
          <xsd:enumeration value="Severance Tax"/>
          <xsd:enumeration value="Software Developer Specifications"/>
          <xsd:enumeration value="Taxpayer Waiver of Electronic Filing Mandate"/>
          <xsd:enumeration value="Tax Release/Clearance"/>
          <xsd:enumeration value="Tobacco Products Tax"/>
          <xsd:enumeration value="Withholding"/>
        </xsd:restriction>
      </xsd:simpleType>
    </xsd:element>
    <xsd:element name="TaxYear" ma:index="4" nillable="true" ma:displayName="TaxYear" ma:format="Dropdown" ma:internalName="TaxYear" ma:readOnly="false">
      <xsd:simpleType>
        <xsd:restriction base="dms:Choice">
          <xsd:enumeration value="All"/>
          <xsd:enumeration value="2016"/>
          <xsd:enumeration value="2015"/>
          <xsd:enumeration value="2014"/>
          <xsd:enumeration value="2013"/>
          <xsd:enumeration value="2012"/>
          <xsd:enumeration value="2011"/>
          <xsd:enumeration value="2010"/>
          <xsd:enumeration value="2009"/>
        </xsd:restriction>
      </xsd:simpleType>
    </xsd:element>
    <xsd:element name="SearchKeywords" ma:index="5" nillable="true" ma:displayName="SearchKeywords" ma:internalName="SearchKeywords" ma:readOnly="false">
      <xsd:simpleType>
        <xsd:restriction base="dms:Text">
          <xsd:maxLength value="255"/>
        </xsd:restriction>
      </xsd:simpleType>
    </xsd:element>
    <xsd:element name="GuidanceandPublications" ma:index="15" nillable="true" ma:displayName="GuidanceandPublications" ma:default="0" ma:internalName="GuidanceandPublications">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56fcc98-2c3a-4228-9302-7d2ee89fcaee" elementFormDefault="qualified">
    <xsd:import namespace="http://schemas.microsoft.com/office/2006/documentManagement/types"/>
    <xsd:import namespace="http://schemas.microsoft.com/office/infopath/2007/PartnerControls"/>
    <xsd:element name="GenTaxSQR" ma:index="6" nillable="true" ma:displayName="GenTaxSQR" ma:internalName="GenTaxSQR"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uidanceandPublications xmlns="927ae2ac-7c75-4273-86ff-1cbd3fbb2041">false</GuidanceandPublications>
    <FormNumber xmlns="927ae2ac-7c75-4273-86ff-1cbd3fbb2041" xsi:nil="true"/>
    <SearchKeywords xmlns="927ae2ac-7c75-4273-86ff-1cbd3fbb2041" xsi:nil="true"/>
    <TaxYear xmlns="927ae2ac-7c75-4273-86ff-1cbd3fbb2041" xsi:nil="true"/>
    <GenTaxSQR xmlns="956fcc98-2c3a-4228-9302-7d2ee89fcaee" xsi:nil="true"/>
    <TaxType xmlns="927ae2ac-7c75-4273-86ff-1cbd3fbb2041"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F935D81-C6C2-4DF3-B648-1A7221800AA2}"/>
</file>

<file path=customXml/itemProps2.xml><?xml version="1.0" encoding="utf-8"?>
<ds:datastoreItem xmlns:ds="http://schemas.openxmlformats.org/officeDocument/2006/customXml" ds:itemID="{4A1AAD9D-381A-4915-9998-A8D8A1EF56A2}"/>
</file>

<file path=customXml/itemProps3.xml><?xml version="1.0" encoding="utf-8"?>
<ds:datastoreItem xmlns:ds="http://schemas.openxmlformats.org/officeDocument/2006/customXml" ds:itemID="{6B8A4CF7-DECF-47A2-B238-BEF4D7C662C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Royalty Interest Instructions</vt:lpstr>
      <vt:lpstr>Royalty - Vertical</vt:lpstr>
      <vt:lpstr>Royalty - Horizontal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Irby, Matthew R</dc:creator>
  <cp:lastModifiedBy>O'Neal, Brigit D</cp:lastModifiedBy>
  <cp:lastPrinted>2023-02-01T13:21:51Z</cp:lastPrinted>
  <dcterms:created xsi:type="dcterms:W3CDTF">2023-01-27T15:05:57Z</dcterms:created>
  <dcterms:modified xsi:type="dcterms:W3CDTF">2024-01-23T20:58:35Z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0x0101000BDDF872A1182E48A25F3059A7BB6B94</vt:lpwstr>
  </property>
</Properties>
</file>